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 activeTab="1"/>
  </bookViews>
  <sheets>
    <sheet name="一般" sheetId="1" r:id="rId1"/>
    <sheet name="突出" sheetId="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/>
  <c r="R5"/>
  <c r="R6"/>
  <c r="R7"/>
  <c r="R8"/>
  <c r="R9"/>
  <c r="R10"/>
  <c r="R11"/>
  <c r="R12"/>
  <c r="R13"/>
  <c r="R14"/>
  <c r="R15"/>
  <c r="R3"/>
  <c r="P5" i="5" l="1"/>
  <c r="F5"/>
  <c r="P3"/>
  <c r="R3" s="1"/>
  <c r="F3"/>
  <c r="P4"/>
  <c r="F4"/>
  <c r="P15" i="1"/>
  <c r="F15"/>
  <c r="P14"/>
  <c r="F14"/>
  <c r="P12"/>
  <c r="F12"/>
  <c r="P13"/>
  <c r="F13"/>
  <c r="P10"/>
  <c r="F10"/>
  <c r="P11"/>
  <c r="F11"/>
  <c r="P9"/>
  <c r="F9"/>
  <c r="P8"/>
  <c r="F8"/>
  <c r="P7"/>
  <c r="F7"/>
  <c r="P6"/>
  <c r="F6"/>
  <c r="P5"/>
  <c r="F5"/>
  <c r="P3"/>
  <c r="F3"/>
  <c r="P4"/>
  <c r="F4"/>
  <c r="R4" i="5" l="1"/>
  <c r="S4" s="1"/>
  <c r="R5"/>
  <c r="S5" s="1"/>
  <c r="S6" i="1"/>
  <c r="S8"/>
  <c r="S11"/>
  <c r="S13"/>
  <c r="S15"/>
  <c r="S7"/>
  <c r="S4"/>
  <c r="S3"/>
  <c r="S9"/>
  <c r="S14"/>
  <c r="S12"/>
  <c r="S5"/>
  <c r="S10"/>
  <c r="S3" i="5"/>
</calcChain>
</file>

<file path=xl/sharedStrings.xml><?xml version="1.0" encoding="utf-8"?>
<sst xmlns="http://schemas.openxmlformats.org/spreadsheetml/2006/main" count="112" uniqueCount="65">
  <si>
    <t>材化学院2020届推免生打分汇总表</t>
  </si>
  <si>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</si>
  <si>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</si>
  <si>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</si>
  <si>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</si>
  <si>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</si>
  <si>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宋体"/>
        <family val="3"/>
        <charset val="134"/>
      </rPr>
      <t>奖励加分合计</t>
    </r>
  </si>
  <si>
    <r>
      <rPr>
        <sz val="10"/>
        <color indexed="8"/>
        <rFont val="宋体"/>
        <family val="3"/>
        <charset val="134"/>
      </rPr>
      <t>申报类别</t>
    </r>
  </si>
  <si>
    <r>
      <rPr>
        <sz val="10"/>
        <color theme="1"/>
        <rFont val="宋体"/>
        <family val="3"/>
        <charset val="134"/>
      </rPr>
      <t>专业</t>
    </r>
  </si>
  <si>
    <t>20161001627</t>
  </si>
  <si>
    <r>
      <rPr>
        <sz val="10"/>
        <rFont val="宋体"/>
        <family val="3"/>
        <charset val="134"/>
      </rPr>
      <t>王晓晓</t>
    </r>
  </si>
  <si>
    <r>
      <rPr>
        <sz val="10"/>
        <rFont val="宋体"/>
        <family val="3"/>
        <charset val="134"/>
      </rPr>
      <t>一般</t>
    </r>
  </si>
  <si>
    <r>
      <rPr>
        <sz val="10"/>
        <color theme="1"/>
        <rFont val="宋体"/>
        <family val="3"/>
        <charset val="134"/>
      </rPr>
      <t>应用化学</t>
    </r>
  </si>
  <si>
    <r>
      <rPr>
        <sz val="10"/>
        <color theme="1"/>
        <rFont val="宋体"/>
        <family val="3"/>
        <charset val="134"/>
      </rPr>
      <t>苗笑云</t>
    </r>
  </si>
  <si>
    <r>
      <rPr>
        <sz val="10"/>
        <color theme="1"/>
        <rFont val="宋体"/>
        <family val="3"/>
        <charset val="134"/>
      </rPr>
      <t>一般</t>
    </r>
  </si>
  <si>
    <r>
      <rPr>
        <sz val="10"/>
        <color theme="1"/>
        <rFont val="宋体"/>
        <family val="3"/>
        <charset val="134"/>
      </rPr>
      <t>李帅</t>
    </r>
  </si>
  <si>
    <t>4</t>
  </si>
  <si>
    <r>
      <rPr>
        <sz val="10"/>
        <color theme="1"/>
        <rFont val="宋体"/>
        <family val="3"/>
        <charset val="134"/>
      </rPr>
      <t>邓世茂</t>
    </r>
  </si>
  <si>
    <t>5</t>
  </si>
  <si>
    <r>
      <rPr>
        <sz val="10"/>
        <color theme="1"/>
        <rFont val="宋体"/>
        <family val="3"/>
        <charset val="134"/>
      </rPr>
      <t>吴俊</t>
    </r>
  </si>
  <si>
    <t>6</t>
  </si>
  <si>
    <r>
      <rPr>
        <sz val="10"/>
        <color theme="1"/>
        <rFont val="宋体"/>
        <family val="3"/>
        <charset val="134"/>
      </rPr>
      <t>何观朝</t>
    </r>
  </si>
  <si>
    <t>7</t>
  </si>
  <si>
    <r>
      <rPr>
        <sz val="10"/>
        <color theme="1"/>
        <rFont val="宋体"/>
        <family val="3"/>
        <charset val="134"/>
      </rPr>
      <t>雷成俊</t>
    </r>
  </si>
  <si>
    <t>8</t>
  </si>
  <si>
    <r>
      <rPr>
        <sz val="10"/>
        <color theme="1"/>
        <rFont val="宋体"/>
        <family val="3"/>
        <charset val="134"/>
      </rPr>
      <t>张昌</t>
    </r>
  </si>
  <si>
    <t>9</t>
  </si>
  <si>
    <r>
      <rPr>
        <sz val="10"/>
        <color theme="1"/>
        <rFont val="宋体"/>
        <family val="3"/>
        <charset val="134"/>
      </rPr>
      <t>陈铁金</t>
    </r>
  </si>
  <si>
    <t>10</t>
  </si>
  <si>
    <r>
      <rPr>
        <sz val="10"/>
        <color theme="1"/>
        <rFont val="宋体"/>
        <family val="3"/>
        <charset val="134"/>
      </rPr>
      <t>朱江</t>
    </r>
  </si>
  <si>
    <t>11</t>
  </si>
  <si>
    <r>
      <rPr>
        <sz val="10"/>
        <color theme="1"/>
        <rFont val="宋体"/>
        <family val="3"/>
        <charset val="134"/>
      </rPr>
      <t>王天琦</t>
    </r>
  </si>
  <si>
    <t>12</t>
  </si>
  <si>
    <t>20161001624</t>
  </si>
  <si>
    <r>
      <rPr>
        <sz val="10"/>
        <rFont val="宋体"/>
        <family val="3"/>
        <charset val="134"/>
      </rPr>
      <t>张振林</t>
    </r>
  </si>
  <si>
    <t>13</t>
  </si>
  <si>
    <r>
      <rPr>
        <sz val="10"/>
        <color theme="1"/>
        <rFont val="宋体"/>
        <family val="3"/>
        <charset val="134"/>
      </rPr>
      <t>胡慧君</t>
    </r>
  </si>
  <si>
    <t>学业成绩排名</t>
    <phoneticPr fontId="17" type="noConversion"/>
  </si>
  <si>
    <t>1</t>
    <phoneticPr fontId="17" type="noConversion"/>
  </si>
  <si>
    <t>2</t>
    <phoneticPr fontId="17" type="noConversion"/>
  </si>
  <si>
    <t>3</t>
    <phoneticPr fontId="17" type="noConversion"/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</si>
  <si>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</si>
  <si>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</si>
  <si>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</si>
  <si>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</si>
  <si>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rgb="FF000000"/>
        <rFont val="宋体"/>
        <family val="3"/>
        <charset val="134"/>
      </rPr>
      <t>、体育文化艺术类</t>
    </r>
  </si>
  <si>
    <r>
      <t>6</t>
    </r>
    <r>
      <rPr>
        <sz val="10"/>
        <color rgb="FF000000"/>
        <rFont val="宋体"/>
        <family val="3"/>
        <charset val="134"/>
      </rPr>
      <t>、其他类</t>
    </r>
  </si>
  <si>
    <r>
      <t>7</t>
    </r>
    <r>
      <rPr>
        <sz val="10"/>
        <color rgb="FF000000"/>
        <rFont val="宋体"/>
        <family val="3"/>
        <charset val="134"/>
      </rPr>
      <t>、服兵役</t>
    </r>
  </si>
  <si>
    <r>
      <t>8</t>
    </r>
    <r>
      <rPr>
        <sz val="10"/>
        <color rgb="FF000000"/>
        <rFont val="宋体"/>
        <family val="3"/>
        <charset val="134"/>
      </rPr>
      <t>、国际组织实习</t>
    </r>
  </si>
  <si>
    <r>
      <rPr>
        <sz val="10"/>
        <rFont val="宋体"/>
        <family val="3"/>
        <charset val="134"/>
      </rPr>
      <t>专家面试成绩（平均分）</t>
    </r>
  </si>
  <si>
    <r>
      <rPr>
        <sz val="10"/>
        <rFont val="宋体"/>
        <family val="3"/>
        <charset val="134"/>
      </rPr>
      <t>综合考核成绩</t>
    </r>
  </si>
  <si>
    <r>
      <rPr>
        <sz val="10"/>
        <rFont val="宋体"/>
        <family val="3"/>
        <charset val="134"/>
      </rPr>
      <t>专业综合成绩</t>
    </r>
  </si>
  <si>
    <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</si>
  <si>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theme="1"/>
        <rFont val="宋体"/>
        <family val="3"/>
        <charset val="134"/>
      </rPr>
      <t>李文帅</t>
    </r>
  </si>
  <si>
    <r>
      <rPr>
        <sz val="10"/>
        <rFont val="宋体"/>
        <family val="3"/>
        <charset val="134"/>
      </rPr>
      <t>突出人才</t>
    </r>
  </si>
  <si>
    <r>
      <rPr>
        <sz val="10"/>
        <color theme="1"/>
        <rFont val="宋体"/>
        <family val="3"/>
        <charset val="134"/>
      </rPr>
      <t>应化</t>
    </r>
  </si>
  <si>
    <r>
      <rPr>
        <sz val="10"/>
        <color theme="1"/>
        <rFont val="宋体"/>
        <family val="3"/>
        <charset val="134"/>
      </rPr>
      <t>张欣阳</t>
    </r>
  </si>
  <si>
    <r>
      <rPr>
        <sz val="10"/>
        <color theme="1"/>
        <rFont val="宋体"/>
        <family val="3"/>
        <charset val="134"/>
      </rPr>
      <t>谭晓玲</t>
    </r>
  </si>
  <si>
    <t>排名</t>
    <phoneticPr fontId="17" type="noConversion"/>
  </si>
  <si>
    <t>1</t>
    <phoneticPr fontId="17" type="noConversion"/>
  </si>
  <si>
    <t>2</t>
    <phoneticPr fontId="17" type="noConversion"/>
  </si>
  <si>
    <t>3</t>
    <phoneticPr fontId="17" type="noConversion"/>
  </si>
  <si>
    <r>
      <rPr>
        <sz val="10"/>
        <color indexed="8"/>
        <rFont val="宋体"/>
        <family val="3"/>
        <charset val="134"/>
      </rPr>
      <t>学业成绩排名</t>
    </r>
    <phoneticPr fontId="17" type="noConversion"/>
  </si>
  <si>
    <r>
      <rPr>
        <sz val="10"/>
        <rFont val="宋体"/>
        <family val="3"/>
        <charset val="134"/>
      </rPr>
      <t>专业综合成绩排名</t>
    </r>
    <phoneticPr fontId="17" type="noConversion"/>
  </si>
  <si>
    <t>材化学院2020届推免综合成绩第二榜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</si>
</sst>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Tahoma"/>
      <charset val="134"/>
    </font>
    <font>
      <sz val="11"/>
      <color theme="1"/>
      <name val="Times New Roman"/>
      <family val="1"/>
    </font>
    <font>
      <sz val="20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11"/>
      <color rgb="FF9C0006"/>
      <name val="Times New Roman"/>
      <family val="1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 applyNumberFormat="0" applyFont="0" applyFill="0" applyBorder="0" applyAlignment="0" applyProtection="0"/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2" xfId="6" applyNumberFormat="1" applyFont="1" applyFill="1" applyBorder="1" applyAlignment="1">
      <alignment horizontal="center" vertical="center" wrapText="1"/>
    </xf>
    <xf numFmtId="49" fontId="5" fillId="2" borderId="2" xfId="6" applyNumberFormat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0" xfId="6" applyFont="1" applyFill="1" applyBorder="1" applyAlignment="1">
      <alignment horizontal="center" vertical="center" wrapText="1"/>
    </xf>
    <xf numFmtId="49" fontId="7" fillId="0" borderId="0" xfId="6" applyNumberFormat="1" applyFont="1" applyFill="1" applyBorder="1" applyAlignment="1">
      <alignment horizontal="center" vertical="center" wrapText="1"/>
    </xf>
    <xf numFmtId="0" fontId="7" fillId="0" borderId="0" xfId="5" applyNumberFormat="1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0" fillId="0" borderId="2" xfId="6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11" fillId="0" borderId="2" xfId="6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6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2" xfId="6" applyNumberFormat="1" applyFont="1" applyFill="1" applyBorder="1" applyAlignment="1">
      <alignment horizontal="center" vertical="center" wrapText="1"/>
    </xf>
    <xf numFmtId="49" fontId="7" fillId="2" borderId="2" xfId="6" applyNumberFormat="1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/>
    </xf>
    <xf numFmtId="0" fontId="3" fillId="2" borderId="2" xfId="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  <xf numFmtId="49" fontId="8" fillId="2" borderId="0" xfId="6" applyNumberFormat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</cellXfs>
  <cellStyles count="12">
    <cellStyle name="差" xfId="1" builtinId="27"/>
    <cellStyle name="常规" xfId="0" builtinId="0"/>
    <cellStyle name="常规 10" xfId="5"/>
    <cellStyle name="常规 11" xfId="6"/>
    <cellStyle name="常规 2" xfId="7"/>
    <cellStyle name="常规 3" xfId="8"/>
    <cellStyle name="常规 4" xfId="9"/>
    <cellStyle name="常规 5" xfId="10"/>
    <cellStyle name="常规 6" xfId="2"/>
    <cellStyle name="常规 7" xfId="11"/>
    <cellStyle name="常规 8" xfId="3"/>
    <cellStyle name="常规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workbookViewId="0">
      <selection activeCell="U19" sqref="U19"/>
    </sheetView>
  </sheetViews>
  <sheetFormatPr defaultColWidth="9" defaultRowHeight="15"/>
  <cols>
    <col min="1" max="1" width="4.25" customWidth="1"/>
    <col min="2" max="2" width="12.625" style="2" customWidth="1"/>
    <col min="3" max="3" width="5.5" style="2" customWidth="1"/>
    <col min="4" max="4" width="8.5" style="2" customWidth="1"/>
    <col min="5" max="5" width="6.5" style="2" customWidth="1"/>
    <col min="6" max="6" width="10.75" style="2" customWidth="1"/>
    <col min="7" max="7" width="5.375" style="2" customWidth="1"/>
    <col min="8" max="8" width="4.375" style="2" customWidth="1"/>
    <col min="9" max="9" width="4.75" style="2" customWidth="1"/>
    <col min="10" max="10" width="5.375" style="2" customWidth="1"/>
    <col min="11" max="15" width="4.875" style="2" customWidth="1"/>
    <col min="16" max="16" width="12.375" style="2" customWidth="1"/>
    <col min="17" max="18" width="9" style="2" customWidth="1"/>
    <col min="19" max="20" width="7.25" customWidth="1"/>
    <col min="21" max="21" width="8.875" customWidth="1"/>
    <col min="22" max="22" width="10.375" style="3" customWidth="1"/>
    <col min="23" max="23" width="8.75" style="3"/>
  </cols>
  <sheetData>
    <row r="1" spans="1:24" ht="25.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24"/>
    </row>
    <row r="2" spans="1:24" ht="61.5">
      <c r="A2" s="4" t="s">
        <v>1</v>
      </c>
      <c r="B2" s="4" t="s">
        <v>2</v>
      </c>
      <c r="C2" s="4" t="s">
        <v>62</v>
      </c>
      <c r="D2" s="4" t="s">
        <v>3</v>
      </c>
      <c r="E2" s="30" t="s">
        <v>4</v>
      </c>
      <c r="F2" s="4" t="s">
        <v>5</v>
      </c>
      <c r="G2" s="4" t="s">
        <v>41</v>
      </c>
      <c r="H2" s="4" t="s">
        <v>42</v>
      </c>
      <c r="I2" s="4" t="s">
        <v>43</v>
      </c>
      <c r="J2" s="4" t="s">
        <v>44</v>
      </c>
      <c r="K2" s="4" t="s">
        <v>45</v>
      </c>
      <c r="L2" s="4" t="s">
        <v>46</v>
      </c>
      <c r="M2" s="4" t="s">
        <v>47</v>
      </c>
      <c r="N2" s="4" t="s">
        <v>48</v>
      </c>
      <c r="O2" s="4" t="s">
        <v>52</v>
      </c>
      <c r="P2" s="4" t="s">
        <v>6</v>
      </c>
      <c r="Q2" s="39" t="s">
        <v>49</v>
      </c>
      <c r="R2" s="39" t="s">
        <v>50</v>
      </c>
      <c r="S2" s="39" t="s">
        <v>51</v>
      </c>
      <c r="T2" s="39" t="s">
        <v>63</v>
      </c>
      <c r="U2" s="4" t="s">
        <v>7</v>
      </c>
      <c r="V2" s="35" t="s">
        <v>8</v>
      </c>
      <c r="W2" s="24"/>
    </row>
    <row r="3" spans="1:24" ht="24.95" customHeight="1">
      <c r="A3" s="5" t="s">
        <v>38</v>
      </c>
      <c r="B3" s="34">
        <v>20161001611</v>
      </c>
      <c r="C3" s="34">
        <v>2</v>
      </c>
      <c r="D3" s="34" t="s">
        <v>13</v>
      </c>
      <c r="E3" s="34">
        <v>4.0640000000000001</v>
      </c>
      <c r="F3" s="20">
        <f t="shared" ref="F3:F15" si="0">60+(E3-1)*10</f>
        <v>90.64</v>
      </c>
      <c r="G3" s="34">
        <v>1</v>
      </c>
      <c r="H3" s="34">
        <v>1</v>
      </c>
      <c r="I3" s="34">
        <v>2</v>
      </c>
      <c r="J3" s="34">
        <v>2</v>
      </c>
      <c r="K3" s="34"/>
      <c r="L3" s="34">
        <v>0.5</v>
      </c>
      <c r="M3" s="34"/>
      <c r="N3" s="34"/>
      <c r="O3" s="34">
        <v>1</v>
      </c>
      <c r="P3" s="33">
        <f t="shared" ref="P3:P15" si="1">SUM(G3:O3)</f>
        <v>7.5</v>
      </c>
      <c r="Q3" s="19">
        <v>9.379999999999999</v>
      </c>
      <c r="R3" s="20">
        <f>Q3*0.5+P3*0.5</f>
        <v>8.44</v>
      </c>
      <c r="S3" s="20">
        <f t="shared" ref="S3:S15" si="2">F3*0.8+R3*0.2</f>
        <v>74.2</v>
      </c>
      <c r="T3" s="20">
        <v>1</v>
      </c>
      <c r="U3" s="34" t="s">
        <v>14</v>
      </c>
      <c r="V3" s="34" t="s">
        <v>12</v>
      </c>
    </row>
    <row r="4" spans="1:24" ht="24.95" customHeight="1">
      <c r="A4" s="5" t="s">
        <v>39</v>
      </c>
      <c r="B4" s="31" t="s">
        <v>9</v>
      </c>
      <c r="C4" s="32">
        <v>1</v>
      </c>
      <c r="D4" s="32" t="s">
        <v>10</v>
      </c>
      <c r="E4" s="32">
        <v>4.1029999999999998</v>
      </c>
      <c r="F4" s="20">
        <f t="shared" si="0"/>
        <v>91.03</v>
      </c>
      <c r="G4" s="33">
        <v>0.5</v>
      </c>
      <c r="H4" s="33"/>
      <c r="I4" s="33"/>
      <c r="J4" s="33">
        <v>1</v>
      </c>
      <c r="K4" s="33"/>
      <c r="L4" s="33">
        <v>0.5</v>
      </c>
      <c r="M4" s="33"/>
      <c r="N4" s="33"/>
      <c r="O4" s="33">
        <v>1</v>
      </c>
      <c r="P4" s="33">
        <f t="shared" si="1"/>
        <v>3</v>
      </c>
      <c r="Q4" s="19">
        <v>9.52</v>
      </c>
      <c r="R4" s="20">
        <f t="shared" ref="R4:R15" si="3">Q4*0.5+P4*0.5</f>
        <v>6.26</v>
      </c>
      <c r="S4" s="20">
        <f t="shared" si="2"/>
        <v>74.075999999999993</v>
      </c>
      <c r="T4" s="20">
        <v>2</v>
      </c>
      <c r="U4" s="37" t="s">
        <v>11</v>
      </c>
      <c r="V4" s="34" t="s">
        <v>12</v>
      </c>
      <c r="W4"/>
    </row>
    <row r="5" spans="1:24" ht="24.95" customHeight="1">
      <c r="A5" s="5" t="s">
        <v>40</v>
      </c>
      <c r="B5" s="34">
        <v>20161001930</v>
      </c>
      <c r="C5" s="32">
        <v>3</v>
      </c>
      <c r="D5" s="34" t="s">
        <v>15</v>
      </c>
      <c r="E5" s="34">
        <v>4.0510000000000002</v>
      </c>
      <c r="F5" s="20">
        <f t="shared" si="0"/>
        <v>90.51</v>
      </c>
      <c r="G5" s="34">
        <v>0.3</v>
      </c>
      <c r="H5" s="34">
        <v>0.5</v>
      </c>
      <c r="I5" s="34"/>
      <c r="J5" s="34">
        <v>2</v>
      </c>
      <c r="K5" s="34"/>
      <c r="L5" s="34">
        <v>0.5</v>
      </c>
      <c r="M5" s="34"/>
      <c r="N5" s="34"/>
      <c r="O5" s="34">
        <v>1</v>
      </c>
      <c r="P5" s="33">
        <f t="shared" si="1"/>
        <v>4.3</v>
      </c>
      <c r="Q5" s="19">
        <v>9.1999999999999993</v>
      </c>
      <c r="R5" s="20">
        <f t="shared" si="3"/>
        <v>6.75</v>
      </c>
      <c r="S5" s="20">
        <f t="shared" si="2"/>
        <v>73.757999999999996</v>
      </c>
      <c r="T5" s="20">
        <v>3</v>
      </c>
      <c r="U5" s="34" t="s">
        <v>14</v>
      </c>
      <c r="V5" s="34" t="s">
        <v>12</v>
      </c>
      <c r="W5"/>
    </row>
    <row r="6" spans="1:24" ht="24.95" customHeight="1">
      <c r="A6" s="5" t="s">
        <v>16</v>
      </c>
      <c r="B6" s="34">
        <v>20161002179</v>
      </c>
      <c r="C6" s="34">
        <v>4</v>
      </c>
      <c r="D6" s="34" t="s">
        <v>17</v>
      </c>
      <c r="E6" s="34">
        <v>4.0019999999999998</v>
      </c>
      <c r="F6" s="20">
        <f t="shared" si="0"/>
        <v>90.02</v>
      </c>
      <c r="G6" s="34">
        <v>0.5</v>
      </c>
      <c r="H6" s="34">
        <v>0.5</v>
      </c>
      <c r="I6" s="34"/>
      <c r="J6" s="34">
        <v>2</v>
      </c>
      <c r="K6" s="34"/>
      <c r="L6" s="34">
        <v>0.5</v>
      </c>
      <c r="M6" s="34"/>
      <c r="N6" s="34"/>
      <c r="O6" s="34">
        <v>1</v>
      </c>
      <c r="P6" s="33">
        <f t="shared" si="1"/>
        <v>4.5</v>
      </c>
      <c r="Q6" s="19">
        <v>9.0400000000000009</v>
      </c>
      <c r="R6" s="20">
        <f t="shared" si="3"/>
        <v>6.7700000000000005</v>
      </c>
      <c r="S6" s="20">
        <f t="shared" si="2"/>
        <v>73.37</v>
      </c>
      <c r="T6" s="20">
        <v>4</v>
      </c>
      <c r="U6" s="34" t="s">
        <v>14</v>
      </c>
      <c r="V6" s="34" t="s">
        <v>12</v>
      </c>
      <c r="W6"/>
    </row>
    <row r="7" spans="1:24" ht="24.95" customHeight="1">
      <c r="A7" s="5" t="s">
        <v>18</v>
      </c>
      <c r="B7" s="34">
        <v>20161001489</v>
      </c>
      <c r="C7" s="32">
        <v>5</v>
      </c>
      <c r="D7" s="34" t="s">
        <v>19</v>
      </c>
      <c r="E7" s="34">
        <v>3.9119999999999999</v>
      </c>
      <c r="F7" s="20">
        <f t="shared" si="0"/>
        <v>89.12</v>
      </c>
      <c r="G7" s="34"/>
      <c r="H7" s="34"/>
      <c r="I7" s="34"/>
      <c r="J7" s="34">
        <v>2</v>
      </c>
      <c r="K7" s="34"/>
      <c r="L7" s="34">
        <v>0.5</v>
      </c>
      <c r="M7" s="34"/>
      <c r="N7" s="34"/>
      <c r="O7" s="34"/>
      <c r="P7" s="33">
        <f t="shared" si="1"/>
        <v>2.5</v>
      </c>
      <c r="Q7" s="19">
        <v>9.0400000000000009</v>
      </c>
      <c r="R7" s="20">
        <f t="shared" si="3"/>
        <v>5.7700000000000005</v>
      </c>
      <c r="S7" s="20">
        <f t="shared" si="2"/>
        <v>72.45</v>
      </c>
      <c r="T7" s="20">
        <v>5</v>
      </c>
      <c r="U7" s="34" t="s">
        <v>14</v>
      </c>
      <c r="V7" s="34" t="s">
        <v>12</v>
      </c>
      <c r="W7"/>
    </row>
    <row r="8" spans="1:24" ht="24.95" customHeight="1">
      <c r="A8" s="5" t="s">
        <v>20</v>
      </c>
      <c r="B8" s="34">
        <v>20161001520</v>
      </c>
      <c r="C8" s="34">
        <v>6</v>
      </c>
      <c r="D8" s="34" t="s">
        <v>21</v>
      </c>
      <c r="E8" s="34">
        <v>3.871</v>
      </c>
      <c r="F8" s="20">
        <f t="shared" si="0"/>
        <v>88.710000000000008</v>
      </c>
      <c r="G8" s="34">
        <v>0.5</v>
      </c>
      <c r="H8" s="34">
        <v>1</v>
      </c>
      <c r="I8" s="34"/>
      <c r="J8" s="34">
        <v>2</v>
      </c>
      <c r="K8" s="34"/>
      <c r="L8" s="34"/>
      <c r="M8" s="34"/>
      <c r="N8" s="34"/>
      <c r="O8" s="34">
        <v>1</v>
      </c>
      <c r="P8" s="33">
        <f t="shared" si="1"/>
        <v>4.5</v>
      </c>
      <c r="Q8" s="19">
        <v>8.68</v>
      </c>
      <c r="R8" s="20">
        <f t="shared" si="3"/>
        <v>6.59</v>
      </c>
      <c r="S8" s="20">
        <f t="shared" si="2"/>
        <v>72.286000000000001</v>
      </c>
      <c r="T8" s="20">
        <v>6</v>
      </c>
      <c r="U8" s="34" t="s">
        <v>14</v>
      </c>
      <c r="V8" s="34" t="s">
        <v>12</v>
      </c>
      <c r="W8"/>
    </row>
    <row r="9" spans="1:24" ht="24.95" customHeight="1">
      <c r="A9" s="5" t="s">
        <v>22</v>
      </c>
      <c r="B9" s="34">
        <v>20161003614</v>
      </c>
      <c r="C9" s="32">
        <v>7</v>
      </c>
      <c r="D9" s="34" t="s">
        <v>23</v>
      </c>
      <c r="E9" s="34">
        <v>3.778</v>
      </c>
      <c r="F9" s="20">
        <f t="shared" si="0"/>
        <v>87.78</v>
      </c>
      <c r="G9" s="34">
        <v>2</v>
      </c>
      <c r="H9" s="34">
        <v>1</v>
      </c>
      <c r="I9" s="34"/>
      <c r="J9" s="34">
        <v>1</v>
      </c>
      <c r="K9" s="34"/>
      <c r="L9" s="34">
        <v>0.5</v>
      </c>
      <c r="M9" s="34"/>
      <c r="N9" s="34"/>
      <c r="O9" s="34">
        <v>1</v>
      </c>
      <c r="P9" s="33">
        <f t="shared" si="1"/>
        <v>5.5</v>
      </c>
      <c r="Q9" s="19">
        <v>8.98</v>
      </c>
      <c r="R9" s="20">
        <f t="shared" si="3"/>
        <v>7.24</v>
      </c>
      <c r="S9" s="20">
        <f t="shared" si="2"/>
        <v>71.671999999999997</v>
      </c>
      <c r="T9" s="20">
        <v>7</v>
      </c>
      <c r="U9" s="34" t="s">
        <v>14</v>
      </c>
      <c r="V9" s="34" t="s">
        <v>12</v>
      </c>
      <c r="W9" s="1"/>
    </row>
    <row r="10" spans="1:24" ht="24.95" customHeight="1">
      <c r="A10" s="5" t="s">
        <v>24</v>
      </c>
      <c r="B10" s="34">
        <v>20161001918</v>
      </c>
      <c r="C10" s="32">
        <v>9</v>
      </c>
      <c r="D10" s="34" t="s">
        <v>27</v>
      </c>
      <c r="E10" s="34">
        <v>3.7429999999999999</v>
      </c>
      <c r="F10" s="20">
        <f t="shared" si="0"/>
        <v>87.43</v>
      </c>
      <c r="G10" s="34"/>
      <c r="H10" s="34"/>
      <c r="I10" s="34">
        <v>2</v>
      </c>
      <c r="J10" s="34">
        <v>2</v>
      </c>
      <c r="K10" s="34"/>
      <c r="L10" s="34">
        <v>0.5</v>
      </c>
      <c r="M10" s="34"/>
      <c r="N10" s="34"/>
      <c r="O10" s="34">
        <v>1</v>
      </c>
      <c r="P10" s="33">
        <f t="shared" si="1"/>
        <v>5.5</v>
      </c>
      <c r="Q10" s="19">
        <v>8.8199999999999985</v>
      </c>
      <c r="R10" s="20">
        <f t="shared" si="3"/>
        <v>7.1599999999999993</v>
      </c>
      <c r="S10" s="20">
        <f t="shared" si="2"/>
        <v>71.376000000000005</v>
      </c>
      <c r="T10" s="20">
        <v>8</v>
      </c>
      <c r="U10" s="34" t="s">
        <v>14</v>
      </c>
      <c r="V10" s="34" t="s">
        <v>12</v>
      </c>
      <c r="W10" s="1"/>
    </row>
    <row r="11" spans="1:24" ht="24.95" customHeight="1">
      <c r="A11" s="5" t="s">
        <v>26</v>
      </c>
      <c r="B11" s="34">
        <v>20161003297</v>
      </c>
      <c r="C11" s="34">
        <v>8</v>
      </c>
      <c r="D11" s="34" t="s">
        <v>25</v>
      </c>
      <c r="E11" s="34">
        <v>3.7610000000000001</v>
      </c>
      <c r="F11" s="20">
        <f t="shared" si="0"/>
        <v>87.61</v>
      </c>
      <c r="G11" s="34"/>
      <c r="H11" s="34"/>
      <c r="I11" s="34"/>
      <c r="J11" s="34">
        <v>1</v>
      </c>
      <c r="K11" s="34"/>
      <c r="L11" s="34"/>
      <c r="M11" s="34"/>
      <c r="N11" s="34"/>
      <c r="O11" s="34"/>
      <c r="P11" s="33">
        <f t="shared" si="1"/>
        <v>1</v>
      </c>
      <c r="Q11" s="19">
        <v>8.3000000000000007</v>
      </c>
      <c r="R11" s="20">
        <f t="shared" si="3"/>
        <v>4.6500000000000004</v>
      </c>
      <c r="S11" s="20">
        <f t="shared" si="2"/>
        <v>71.018000000000015</v>
      </c>
      <c r="T11" s="20">
        <v>9</v>
      </c>
      <c r="U11" s="34" t="s">
        <v>14</v>
      </c>
      <c r="V11" s="34" t="s">
        <v>12</v>
      </c>
      <c r="W11" s="23"/>
    </row>
    <row r="12" spans="1:24" ht="24.95" customHeight="1">
      <c r="A12" s="5" t="s">
        <v>28</v>
      </c>
      <c r="B12" s="34">
        <v>20161001182</v>
      </c>
      <c r="C12" s="32">
        <v>11</v>
      </c>
      <c r="D12" s="34" t="s">
        <v>31</v>
      </c>
      <c r="E12" s="34">
        <v>3.6779999999999999</v>
      </c>
      <c r="F12" s="20">
        <f t="shared" si="0"/>
        <v>86.78</v>
      </c>
      <c r="G12" s="34"/>
      <c r="H12" s="35">
        <v>1</v>
      </c>
      <c r="I12" s="34">
        <v>2</v>
      </c>
      <c r="J12" s="34">
        <v>1</v>
      </c>
      <c r="K12" s="34"/>
      <c r="L12" s="34">
        <v>0.5</v>
      </c>
      <c r="M12" s="34"/>
      <c r="N12" s="34"/>
      <c r="O12" s="34">
        <v>1</v>
      </c>
      <c r="P12" s="33">
        <f t="shared" si="1"/>
        <v>5.5</v>
      </c>
      <c r="Q12" s="19">
        <v>9.0400000000000009</v>
      </c>
      <c r="R12" s="20">
        <f t="shared" si="3"/>
        <v>7.2700000000000005</v>
      </c>
      <c r="S12" s="20">
        <f t="shared" si="2"/>
        <v>70.878</v>
      </c>
      <c r="T12" s="20">
        <v>10</v>
      </c>
      <c r="U12" s="34" t="s">
        <v>14</v>
      </c>
      <c r="V12" s="34" t="s">
        <v>12</v>
      </c>
      <c r="W12" s="23"/>
    </row>
    <row r="13" spans="1:24" ht="24.95" customHeight="1">
      <c r="A13" s="5" t="s">
        <v>30</v>
      </c>
      <c r="B13" s="34">
        <v>20161003682</v>
      </c>
      <c r="C13" s="34">
        <v>10</v>
      </c>
      <c r="D13" s="34" t="s">
        <v>29</v>
      </c>
      <c r="E13" s="34">
        <v>3.702</v>
      </c>
      <c r="F13" s="20">
        <f t="shared" si="0"/>
        <v>87.02</v>
      </c>
      <c r="G13" s="34"/>
      <c r="H13" s="34"/>
      <c r="I13" s="34">
        <v>2</v>
      </c>
      <c r="J13" s="34">
        <v>1</v>
      </c>
      <c r="K13" s="34"/>
      <c r="L13" s="34">
        <v>0.5</v>
      </c>
      <c r="M13" s="34"/>
      <c r="N13" s="34"/>
      <c r="O13" s="34"/>
      <c r="P13" s="33">
        <f t="shared" si="1"/>
        <v>3.5</v>
      </c>
      <c r="Q13" s="19">
        <v>8.2600000000000016</v>
      </c>
      <c r="R13" s="20">
        <f t="shared" si="3"/>
        <v>5.8800000000000008</v>
      </c>
      <c r="S13" s="20">
        <f t="shared" si="2"/>
        <v>70.792000000000002</v>
      </c>
      <c r="T13" s="20">
        <v>11</v>
      </c>
      <c r="U13" s="34" t="s">
        <v>14</v>
      </c>
      <c r="V13" s="34" t="s">
        <v>12</v>
      </c>
      <c r="W13" s="23"/>
    </row>
    <row r="14" spans="1:24" ht="24.95" customHeight="1">
      <c r="A14" s="5" t="s">
        <v>32</v>
      </c>
      <c r="B14" s="31" t="s">
        <v>33</v>
      </c>
      <c r="C14" s="34">
        <v>12</v>
      </c>
      <c r="D14" s="32" t="s">
        <v>34</v>
      </c>
      <c r="E14" s="32">
        <v>3.6779999999999999</v>
      </c>
      <c r="F14" s="20">
        <f t="shared" si="0"/>
        <v>86.78</v>
      </c>
      <c r="G14" s="36">
        <v>1</v>
      </c>
      <c r="H14" s="33">
        <v>2</v>
      </c>
      <c r="I14" s="33"/>
      <c r="J14" s="33">
        <v>1</v>
      </c>
      <c r="K14" s="33"/>
      <c r="L14" s="33">
        <v>0.5</v>
      </c>
      <c r="M14" s="33"/>
      <c r="N14" s="33"/>
      <c r="O14" s="33"/>
      <c r="P14" s="33">
        <f t="shared" si="1"/>
        <v>4.5</v>
      </c>
      <c r="Q14" s="19">
        <v>8.76</v>
      </c>
      <c r="R14" s="20">
        <f t="shared" si="3"/>
        <v>6.63</v>
      </c>
      <c r="S14" s="20">
        <f t="shared" si="2"/>
        <v>70.75</v>
      </c>
      <c r="T14" s="20">
        <v>12</v>
      </c>
      <c r="U14" s="38" t="s">
        <v>11</v>
      </c>
      <c r="V14" s="34" t="s">
        <v>12</v>
      </c>
      <c r="W14" s="23"/>
    </row>
    <row r="15" spans="1:24" ht="24.95" customHeight="1">
      <c r="A15" s="5" t="s">
        <v>35</v>
      </c>
      <c r="B15" s="34">
        <v>20161002194</v>
      </c>
      <c r="C15" s="32">
        <v>13</v>
      </c>
      <c r="D15" s="34" t="s">
        <v>36</v>
      </c>
      <c r="E15" s="34">
        <v>3.6429999999999998</v>
      </c>
      <c r="F15" s="20">
        <f t="shared" si="0"/>
        <v>86.43</v>
      </c>
      <c r="G15" s="34"/>
      <c r="H15" s="34"/>
      <c r="I15" s="34"/>
      <c r="J15" s="34"/>
      <c r="K15" s="34"/>
      <c r="L15" s="34">
        <v>0.5</v>
      </c>
      <c r="M15" s="34"/>
      <c r="N15" s="34"/>
      <c r="O15" s="34"/>
      <c r="P15" s="33">
        <f t="shared" si="1"/>
        <v>0.5</v>
      </c>
      <c r="Q15" s="19">
        <v>8.5599999999999987</v>
      </c>
      <c r="R15" s="20">
        <f t="shared" si="3"/>
        <v>4.5299999999999994</v>
      </c>
      <c r="S15" s="20">
        <f t="shared" si="2"/>
        <v>70.050000000000011</v>
      </c>
      <c r="T15" s="20">
        <v>13</v>
      </c>
      <c r="U15" s="34" t="s">
        <v>14</v>
      </c>
      <c r="V15" s="34" t="s">
        <v>12</v>
      </c>
      <c r="W15" s="23"/>
    </row>
    <row r="16" spans="1:24">
      <c r="A16" s="6"/>
      <c r="B16" s="15"/>
      <c r="C16" s="15"/>
      <c r="D16" s="17"/>
      <c r="E16" s="15"/>
      <c r="F16" s="12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2"/>
      <c r="T16" s="22"/>
      <c r="U16" s="22"/>
      <c r="V16" s="29"/>
      <c r="W16" s="23"/>
      <c r="X16" s="1"/>
    </row>
    <row r="17" spans="1:24">
      <c r="A17" s="41"/>
      <c r="B17" s="42"/>
      <c r="C17" s="15"/>
      <c r="D17" s="17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2"/>
      <c r="T17" s="22"/>
      <c r="U17" s="22"/>
      <c r="V17" s="29"/>
      <c r="W17" s="23"/>
      <c r="X17" s="1"/>
    </row>
    <row r="18" spans="1:24">
      <c r="A18" s="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3"/>
      <c r="T18" s="23"/>
      <c r="U18" s="23"/>
      <c r="V18" s="23"/>
      <c r="W18" s="23"/>
      <c r="X18" s="1"/>
    </row>
    <row r="19" spans="1:24">
      <c r="A19" s="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3"/>
      <c r="T19" s="23"/>
      <c r="U19" s="23"/>
      <c r="V19" s="23"/>
      <c r="W19" s="23"/>
      <c r="X19" s="1"/>
    </row>
    <row r="20" spans="1:24">
      <c r="A20" s="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3"/>
      <c r="T20" s="23"/>
      <c r="U20" s="23"/>
      <c r="V20" s="23"/>
      <c r="W20" s="23"/>
      <c r="X20" s="1"/>
    </row>
    <row r="21" spans="1:24">
      <c r="A21" s="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3"/>
      <c r="T21" s="23"/>
      <c r="U21" s="23"/>
      <c r="V21" s="23"/>
      <c r="W21" s="23"/>
      <c r="X21" s="1"/>
    </row>
    <row r="22" spans="1:24">
      <c r="A22" s="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23"/>
      <c r="T22" s="23"/>
      <c r="U22" s="23"/>
      <c r="V22" s="23"/>
      <c r="W22" s="23"/>
      <c r="X22" s="1"/>
    </row>
    <row r="23" spans="1:24">
      <c r="A23" s="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3"/>
      <c r="T23" s="23"/>
      <c r="U23" s="23"/>
      <c r="V23" s="23"/>
      <c r="W23" s="23"/>
      <c r="X23" s="1"/>
    </row>
    <row r="24" spans="1:24">
      <c r="A24" s="1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3"/>
      <c r="T24" s="23"/>
      <c r="U24" s="23"/>
      <c r="V24" s="23"/>
      <c r="W24" s="23"/>
      <c r="X24" s="1"/>
    </row>
    <row r="25" spans="1:24">
      <c r="A25" s="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23"/>
      <c r="T25" s="23"/>
      <c r="U25" s="23"/>
      <c r="V25" s="23"/>
      <c r="W25" s="23"/>
      <c r="X25" s="1"/>
    </row>
    <row r="26" spans="1:24">
      <c r="A26" s="1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23"/>
      <c r="T26" s="23"/>
      <c r="U26" s="23"/>
      <c r="V26" s="23"/>
      <c r="W26" s="23"/>
      <c r="X26" s="1"/>
    </row>
    <row r="27" spans="1:24">
      <c r="A27" s="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1"/>
      <c r="T27" s="1"/>
      <c r="U27" s="1"/>
      <c r="V27" s="23"/>
      <c r="W27" s="23"/>
      <c r="X27" s="1"/>
    </row>
    <row r="28" spans="1:24">
      <c r="A28" s="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"/>
      <c r="T28" s="1"/>
      <c r="U28" s="1"/>
      <c r="V28" s="23"/>
      <c r="W28" s="23"/>
      <c r="X28" s="1"/>
    </row>
    <row r="29" spans="1:24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"/>
      <c r="T29" s="1"/>
      <c r="U29" s="1"/>
      <c r="V29" s="23"/>
      <c r="W29" s="23"/>
      <c r="X29" s="1"/>
    </row>
    <row r="30" spans="1:24">
      <c r="A30" s="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"/>
      <c r="T30" s="1"/>
      <c r="U30" s="1"/>
      <c r="V30" s="23"/>
      <c r="W30" s="23"/>
      <c r="X30" s="1"/>
    </row>
    <row r="31" spans="1:24">
      <c r="A31" s="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"/>
      <c r="T31" s="1"/>
      <c r="U31" s="1"/>
      <c r="V31" s="23"/>
      <c r="W31" s="23"/>
      <c r="X31" s="1"/>
    </row>
    <row r="32" spans="1:24">
      <c r="A32" s="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"/>
      <c r="T32" s="1"/>
      <c r="U32" s="1"/>
      <c r="V32" s="23"/>
      <c r="W32" s="23"/>
      <c r="X32" s="1"/>
    </row>
    <row r="33" spans="1:24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1"/>
      <c r="T33" s="1"/>
      <c r="U33" s="1"/>
      <c r="V33" s="23"/>
      <c r="W33" s="23"/>
      <c r="X33" s="1"/>
    </row>
    <row r="34" spans="1:24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1"/>
      <c r="T34" s="1"/>
      <c r="U34" s="1"/>
      <c r="V34" s="23"/>
      <c r="W34" s="23"/>
      <c r="X34" s="1"/>
    </row>
    <row r="35" spans="1:24">
      <c r="A35" s="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"/>
      <c r="T35" s="1"/>
      <c r="U35" s="1"/>
      <c r="V35" s="23"/>
      <c r="W35" s="23"/>
      <c r="X35" s="1"/>
    </row>
    <row r="36" spans="1:24">
      <c r="A36" s="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"/>
      <c r="T36" s="1"/>
      <c r="U36" s="1"/>
      <c r="V36" s="23"/>
      <c r="W36" s="23"/>
      <c r="X36" s="1"/>
    </row>
  </sheetData>
  <sortState ref="A3:V15">
    <sortCondition descending="1" ref="S3:S15"/>
  </sortState>
  <mergeCells count="2">
    <mergeCell ref="A1:V1"/>
    <mergeCell ref="A17:B17"/>
  </mergeCells>
  <phoneticPr fontId="1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workbookViewId="0">
      <selection sqref="A1:V1"/>
    </sheetView>
  </sheetViews>
  <sheetFormatPr defaultColWidth="9" defaultRowHeight="15"/>
  <cols>
    <col min="1" max="1" width="4.25" customWidth="1"/>
    <col min="2" max="2" width="12.625" style="2" customWidth="1"/>
    <col min="3" max="3" width="5.5" style="2" customWidth="1"/>
    <col min="4" max="4" width="8.5" style="2" customWidth="1"/>
    <col min="5" max="5" width="6.5" style="2" customWidth="1"/>
    <col min="6" max="6" width="10.75" style="2" customWidth="1"/>
    <col min="7" max="7" width="5.375" style="2" customWidth="1"/>
    <col min="8" max="8" width="4.375" style="2" customWidth="1"/>
    <col min="9" max="9" width="4.75" style="2" customWidth="1"/>
    <col min="10" max="10" width="5.375" style="2" customWidth="1"/>
    <col min="11" max="15" width="4.875" style="2" customWidth="1"/>
    <col min="16" max="16" width="12.375" style="2" customWidth="1"/>
    <col min="17" max="18" width="10.25" style="2" customWidth="1"/>
    <col min="19" max="20" width="7.25" customWidth="1"/>
    <col min="21" max="21" width="8.875" customWidth="1"/>
    <col min="22" max="22" width="10.375" style="3" customWidth="1"/>
    <col min="23" max="23" width="9" style="3"/>
  </cols>
  <sheetData>
    <row r="1" spans="1:23" ht="25.5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24"/>
    </row>
    <row r="2" spans="1:23" s="1" customFormat="1" ht="61.5">
      <c r="A2" s="4" t="s">
        <v>1</v>
      </c>
      <c r="B2" s="4" t="s">
        <v>2</v>
      </c>
      <c r="C2" s="25" t="s">
        <v>37</v>
      </c>
      <c r="D2" s="4" t="s">
        <v>3</v>
      </c>
      <c r="E2" s="30" t="s">
        <v>4</v>
      </c>
      <c r="F2" s="4" t="s">
        <v>5</v>
      </c>
      <c r="G2" s="4" t="s">
        <v>41</v>
      </c>
      <c r="H2" s="4" t="s">
        <v>42</v>
      </c>
      <c r="I2" s="4" t="s">
        <v>43</v>
      </c>
      <c r="J2" s="4" t="s">
        <v>44</v>
      </c>
      <c r="K2" s="4" t="s">
        <v>45</v>
      </c>
      <c r="L2" s="4" t="s">
        <v>46</v>
      </c>
      <c r="M2" s="4" t="s">
        <v>47</v>
      </c>
      <c r="N2" s="4" t="s">
        <v>48</v>
      </c>
      <c r="O2" s="4" t="s">
        <v>52</v>
      </c>
      <c r="P2" s="4" t="s">
        <v>6</v>
      </c>
      <c r="Q2" s="39" t="s">
        <v>49</v>
      </c>
      <c r="R2" s="39" t="s">
        <v>50</v>
      </c>
      <c r="S2" s="39" t="s">
        <v>51</v>
      </c>
      <c r="T2" s="18" t="s">
        <v>58</v>
      </c>
      <c r="U2" s="4" t="s">
        <v>7</v>
      </c>
      <c r="V2" s="35" t="s">
        <v>8</v>
      </c>
      <c r="W2" s="26"/>
    </row>
    <row r="3" spans="1:23" s="1" customFormat="1" ht="24" customHeight="1">
      <c r="A3" s="5" t="s">
        <v>59</v>
      </c>
      <c r="B3" s="34">
        <v>20161003636</v>
      </c>
      <c r="C3" s="34">
        <v>2</v>
      </c>
      <c r="D3" s="34" t="s">
        <v>56</v>
      </c>
      <c r="E3" s="34">
        <v>3.4350000000000001</v>
      </c>
      <c r="F3" s="39">
        <f>60+(E3-1)*10</f>
        <v>84.35</v>
      </c>
      <c r="G3" s="34"/>
      <c r="H3" s="34"/>
      <c r="I3" s="34">
        <v>2</v>
      </c>
      <c r="J3" s="34"/>
      <c r="K3" s="34"/>
      <c r="L3" s="34">
        <v>0.5</v>
      </c>
      <c r="M3" s="34"/>
      <c r="N3" s="34"/>
      <c r="O3" s="34">
        <v>1</v>
      </c>
      <c r="P3" s="34">
        <f>SUM(G3:O3)</f>
        <v>3.5</v>
      </c>
      <c r="Q3" s="34">
        <v>8.5</v>
      </c>
      <c r="R3" s="20">
        <f>Q3*0.5+P3*0.5</f>
        <v>6</v>
      </c>
      <c r="S3" s="20">
        <f>F3*0.8+R3*0.2</f>
        <v>68.680000000000007</v>
      </c>
      <c r="T3" s="20">
        <v>1</v>
      </c>
      <c r="U3" s="37" t="s">
        <v>54</v>
      </c>
      <c r="V3" s="34" t="s">
        <v>55</v>
      </c>
      <c r="W3" s="23"/>
    </row>
    <row r="4" spans="1:23" s="1" customFormat="1" ht="24" customHeight="1">
      <c r="A4" s="5" t="s">
        <v>60</v>
      </c>
      <c r="B4" s="34">
        <v>20161003396</v>
      </c>
      <c r="C4" s="34">
        <v>1</v>
      </c>
      <c r="D4" s="34" t="s">
        <v>53</v>
      </c>
      <c r="E4" s="34">
        <v>3.4889999999999999</v>
      </c>
      <c r="F4" s="39">
        <f>60+(E4-1)*10</f>
        <v>84.89</v>
      </c>
      <c r="G4" s="34"/>
      <c r="H4" s="34">
        <v>0.5</v>
      </c>
      <c r="I4" s="34"/>
      <c r="J4" s="34"/>
      <c r="K4" s="34"/>
      <c r="L4" s="34"/>
      <c r="M4" s="34"/>
      <c r="N4" s="34"/>
      <c r="O4" s="34"/>
      <c r="P4" s="34">
        <f>SUM(G4:O4)</f>
        <v>0.5</v>
      </c>
      <c r="Q4" s="34">
        <v>8.84</v>
      </c>
      <c r="R4" s="20">
        <f>Q4*0.5+P4*0.5</f>
        <v>4.67</v>
      </c>
      <c r="S4" s="20">
        <f>F4*0.8+R4*0.2</f>
        <v>68.846000000000004</v>
      </c>
      <c r="T4" s="20">
        <v>2</v>
      </c>
      <c r="U4" s="37" t="s">
        <v>54</v>
      </c>
      <c r="V4" s="34" t="s">
        <v>55</v>
      </c>
    </row>
    <row r="5" spans="1:23" s="1" customFormat="1" ht="24" customHeight="1">
      <c r="A5" s="5" t="s">
        <v>61</v>
      </c>
      <c r="B5" s="34">
        <v>20161004106</v>
      </c>
      <c r="C5" s="34">
        <v>3</v>
      </c>
      <c r="D5" s="34" t="s">
        <v>57</v>
      </c>
      <c r="E5" s="34">
        <v>2.9430000000000001</v>
      </c>
      <c r="F5" s="39">
        <f>60+(E5-1)*10</f>
        <v>79.430000000000007</v>
      </c>
      <c r="G5" s="34"/>
      <c r="H5" s="34">
        <v>0.5</v>
      </c>
      <c r="I5" s="34"/>
      <c r="J5" s="34"/>
      <c r="K5" s="34"/>
      <c r="L5" s="34"/>
      <c r="M5" s="34"/>
      <c r="N5" s="34"/>
      <c r="O5" s="34"/>
      <c r="P5" s="34">
        <f>SUM(G5:O5)</f>
        <v>0.5</v>
      </c>
      <c r="Q5" s="34">
        <v>8.7799999999999994</v>
      </c>
      <c r="R5" s="20">
        <f>Q5*0.5+P5*0.5</f>
        <v>4.6399999999999997</v>
      </c>
      <c r="S5" s="20">
        <f>F5*0.8+R5*0.2</f>
        <v>64.472000000000008</v>
      </c>
      <c r="T5" s="20">
        <v>3</v>
      </c>
      <c r="U5" s="37" t="s">
        <v>54</v>
      </c>
      <c r="V5" s="34" t="s">
        <v>55</v>
      </c>
    </row>
    <row r="6" spans="1:23" s="1" customFormat="1" ht="24" customHeight="1">
      <c r="A6" s="6"/>
      <c r="B6" s="7"/>
      <c r="C6" s="7"/>
      <c r="D6" s="8"/>
      <c r="E6" s="7"/>
      <c r="F6" s="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21"/>
      <c r="T6" s="21"/>
      <c r="U6" s="8"/>
      <c r="V6" s="27"/>
    </row>
    <row r="7" spans="1:23" s="1" customFormat="1" ht="24" customHeight="1">
      <c r="A7" s="41"/>
      <c r="B7" s="42"/>
      <c r="C7" s="7"/>
      <c r="D7" s="8"/>
      <c r="E7" s="7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21"/>
      <c r="T7" s="21"/>
      <c r="U7" s="8"/>
      <c r="V7" s="27"/>
    </row>
    <row r="8" spans="1:23" s="1" customFormat="1" ht="24" customHeight="1">
      <c r="A8" s="6"/>
      <c r="B8" s="10"/>
      <c r="C8" s="11"/>
      <c r="D8" s="11"/>
      <c r="E8" s="11"/>
      <c r="F8" s="12"/>
      <c r="G8" s="13"/>
      <c r="H8" s="13"/>
      <c r="I8" s="14"/>
      <c r="J8" s="14"/>
      <c r="K8" s="14"/>
      <c r="L8" s="14"/>
      <c r="M8" s="14"/>
      <c r="N8" s="14"/>
      <c r="O8" s="14"/>
      <c r="P8" s="13"/>
      <c r="Q8" s="13"/>
      <c r="R8" s="13"/>
      <c r="S8" s="14"/>
      <c r="T8" s="14"/>
      <c r="U8" s="28"/>
      <c r="V8" s="29"/>
    </row>
    <row r="9" spans="1:23" s="1" customFormat="1" ht="24" customHeight="1">
      <c r="A9" s="6"/>
      <c r="B9" s="10"/>
      <c r="C9" s="11"/>
      <c r="D9" s="11"/>
      <c r="E9" s="11"/>
      <c r="F9" s="12"/>
      <c r="G9" s="14"/>
      <c r="H9" s="13"/>
      <c r="I9" s="14"/>
      <c r="J9" s="14"/>
      <c r="K9" s="14"/>
      <c r="L9" s="14"/>
      <c r="M9" s="14"/>
      <c r="N9" s="14"/>
      <c r="O9" s="14"/>
      <c r="P9" s="13"/>
      <c r="Q9" s="13"/>
      <c r="R9" s="13"/>
      <c r="S9" s="14"/>
      <c r="T9" s="14"/>
      <c r="U9" s="28"/>
      <c r="V9" s="29"/>
    </row>
    <row r="10" spans="1:23" s="1" customFormat="1">
      <c r="A10" s="6"/>
      <c r="B10" s="15"/>
      <c r="C10" s="15"/>
      <c r="D10" s="15"/>
      <c r="E10" s="15"/>
      <c r="F10" s="1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22"/>
      <c r="T10" s="22"/>
      <c r="U10" s="22"/>
      <c r="V10" s="22"/>
      <c r="W10" s="23"/>
    </row>
    <row r="11" spans="1:23" s="1" customFormat="1">
      <c r="A11" s="6"/>
      <c r="B11" s="16"/>
      <c r="C11" s="15"/>
      <c r="D11" s="17"/>
      <c r="E11" s="15"/>
      <c r="F11" s="1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22"/>
      <c r="T11" s="22"/>
      <c r="U11" s="22"/>
      <c r="V11" s="29"/>
      <c r="W11" s="23"/>
    </row>
    <row r="12" spans="1:23" s="1" customFormat="1">
      <c r="A12" s="6"/>
      <c r="B12" s="15"/>
      <c r="C12" s="15"/>
      <c r="D12" s="17"/>
      <c r="E12" s="15"/>
      <c r="F12" s="1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22"/>
      <c r="T12" s="22"/>
      <c r="U12" s="22"/>
      <c r="V12" s="29"/>
      <c r="W12" s="23"/>
    </row>
    <row r="13" spans="1:23" s="1" customFormat="1">
      <c r="A13" s="6"/>
      <c r="B13" s="15"/>
      <c r="C13" s="15"/>
      <c r="D13" s="15"/>
      <c r="E13" s="15"/>
      <c r="F13" s="1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22"/>
      <c r="T13" s="22"/>
      <c r="U13" s="22"/>
      <c r="V13" s="22"/>
      <c r="W13" s="23"/>
    </row>
    <row r="14" spans="1:23" s="1" customFormat="1">
      <c r="A14" s="6"/>
      <c r="B14" s="15"/>
      <c r="C14" s="15"/>
      <c r="D14" s="17"/>
      <c r="E14" s="15"/>
      <c r="F14" s="12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22"/>
      <c r="T14" s="22"/>
      <c r="U14" s="22"/>
      <c r="V14" s="29"/>
      <c r="W14" s="23"/>
    </row>
    <row r="15" spans="1:23" s="1" customFormat="1">
      <c r="A15" s="6"/>
      <c r="B15" s="15"/>
      <c r="C15" s="15"/>
      <c r="D15" s="17"/>
      <c r="E15" s="15"/>
      <c r="F15" s="1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22"/>
      <c r="T15" s="22"/>
      <c r="U15" s="22"/>
      <c r="V15" s="29"/>
      <c r="W15" s="23"/>
    </row>
    <row r="16" spans="1:23" s="1" customFormat="1">
      <c r="A16" s="6"/>
      <c r="B16" s="15"/>
      <c r="C16" s="15"/>
      <c r="D16" s="1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2"/>
      <c r="T16" s="22"/>
      <c r="U16" s="22"/>
      <c r="V16" s="29"/>
      <c r="W16" s="23"/>
    </row>
    <row r="17" spans="1:23" s="1" customFormat="1">
      <c r="A17" s="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3"/>
      <c r="T17" s="23"/>
      <c r="U17" s="23"/>
      <c r="V17" s="23"/>
      <c r="W17" s="23"/>
    </row>
    <row r="18" spans="1:23" s="1" customFormat="1">
      <c r="A18" s="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3"/>
      <c r="T18" s="23"/>
      <c r="U18" s="23"/>
      <c r="V18" s="23"/>
      <c r="W18" s="23"/>
    </row>
    <row r="19" spans="1:23" s="1" customFormat="1">
      <c r="A19" s="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3"/>
      <c r="T19" s="23"/>
      <c r="U19" s="23"/>
      <c r="V19" s="23"/>
      <c r="W19" s="23"/>
    </row>
    <row r="20" spans="1:23" s="1" customFormat="1">
      <c r="A20" s="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3"/>
      <c r="T20" s="23"/>
      <c r="U20" s="23"/>
      <c r="V20" s="23"/>
      <c r="W20" s="23"/>
    </row>
    <row r="21" spans="1:23" s="1" customFormat="1">
      <c r="A21" s="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3"/>
      <c r="T21" s="23"/>
      <c r="U21" s="23"/>
      <c r="V21" s="23"/>
      <c r="W21" s="23"/>
    </row>
    <row r="22" spans="1:23" s="1" customFormat="1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23"/>
      <c r="T22" s="23"/>
      <c r="U22" s="23"/>
      <c r="V22" s="23"/>
      <c r="W22" s="23"/>
    </row>
    <row r="23" spans="1:23" s="1" customFormat="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3"/>
      <c r="T23" s="23"/>
      <c r="U23" s="23"/>
      <c r="V23" s="23"/>
      <c r="W23" s="23"/>
    </row>
    <row r="24" spans="1:23" s="1" customFormat="1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3"/>
      <c r="T24" s="23"/>
      <c r="U24" s="23"/>
      <c r="V24" s="23"/>
      <c r="W24" s="23"/>
    </row>
    <row r="25" spans="1:23" s="1" customFormat="1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23"/>
      <c r="T25" s="23"/>
      <c r="U25" s="23"/>
      <c r="V25" s="23"/>
      <c r="W25" s="23"/>
    </row>
    <row r="26" spans="1:23" s="1" customForma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V26" s="23"/>
      <c r="W26" s="23"/>
    </row>
    <row r="27" spans="1:23" s="1" customForma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V27" s="23"/>
      <c r="W27" s="23"/>
    </row>
    <row r="28" spans="1:23" s="1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V28" s="23"/>
      <c r="W28" s="23"/>
    </row>
    <row r="29" spans="1:23" s="1" customFormat="1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V29" s="23"/>
      <c r="W29" s="23"/>
    </row>
    <row r="30" spans="1:23" s="1" customForma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V30" s="23"/>
      <c r="W30" s="23"/>
    </row>
    <row r="31" spans="1:23" s="1" customForma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V31" s="23"/>
      <c r="W31" s="23"/>
    </row>
    <row r="32" spans="1:23" s="1" customForma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V32" s="23"/>
      <c r="W32" s="23"/>
    </row>
    <row r="33" spans="2:23" s="1" customForma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V33" s="23"/>
      <c r="W33" s="23"/>
    </row>
    <row r="34" spans="2:23" s="1" customForma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V34" s="23"/>
      <c r="W34" s="23"/>
    </row>
  </sheetData>
  <sortState ref="A3:V5">
    <sortCondition descending="1" ref="R3:R5"/>
  </sortState>
  <mergeCells count="2">
    <mergeCell ref="A1:V1"/>
    <mergeCell ref="A7:B7"/>
  </mergeCells>
  <phoneticPr fontId="17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</vt:lpstr>
      <vt:lpstr>突出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2018-09-11T10:26:00Z</cp:lastPrinted>
  <dcterms:created xsi:type="dcterms:W3CDTF">2008-09-11T17:22:00Z</dcterms:created>
  <dcterms:modified xsi:type="dcterms:W3CDTF">2019-09-12T09:30:48Z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