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6440" activeTab="1"/>
  </bookViews>
  <sheets>
    <sheet name="一般" sheetId="1" r:id="rId1"/>
    <sheet name="突出" sheetId="5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" i="5"/>
  <c r="R6" s="1"/>
  <c r="F6"/>
  <c r="P3"/>
  <c r="F3"/>
  <c r="P5"/>
  <c r="F5"/>
  <c r="P7"/>
  <c r="R7" s="1"/>
  <c r="F7"/>
  <c r="P4"/>
  <c r="F4"/>
  <c r="P6" i="1"/>
  <c r="F6"/>
  <c r="R5"/>
  <c r="P5"/>
  <c r="F5"/>
  <c r="R4"/>
  <c r="P4"/>
  <c r="F4"/>
  <c r="P3"/>
  <c r="R3" s="1"/>
  <c r="F3"/>
  <c r="R6" l="1"/>
  <c r="S4"/>
  <c r="S5"/>
  <c r="S6"/>
  <c r="R5" i="5"/>
  <c r="R4"/>
  <c r="S4" s="1"/>
  <c r="R3"/>
  <c r="S3" s="1"/>
  <c r="S7"/>
  <c r="S5"/>
  <c r="S3" i="1"/>
  <c r="S6" i="5"/>
</calcChain>
</file>

<file path=xl/sharedStrings.xml><?xml version="1.0" encoding="utf-8"?>
<sst xmlns="http://schemas.openxmlformats.org/spreadsheetml/2006/main" count="89" uniqueCount="56">
  <si>
    <r>
      <rPr>
        <sz val="20"/>
        <rFont val="宋体"/>
        <family val="3"/>
        <charset val="134"/>
      </rPr>
      <t>材化学院</t>
    </r>
    <r>
      <rPr>
        <sz val="20"/>
        <rFont val="Times New Roman"/>
        <family val="1"/>
      </rPr>
      <t>2020</t>
    </r>
    <r>
      <rPr>
        <sz val="20"/>
        <rFont val="宋体"/>
        <family val="3"/>
        <charset val="134"/>
      </rPr>
      <t>届推免生打分汇总表</t>
    </r>
  </si>
  <si>
    <r>
      <rPr>
        <sz val="10"/>
        <color indexed="8"/>
        <rFont val="宋体"/>
        <family val="3"/>
        <charset val="134"/>
      </rPr>
      <t>序号</t>
    </r>
  </si>
  <si>
    <r>
      <rPr>
        <sz val="10"/>
        <color indexed="8"/>
        <rFont val="宋体"/>
        <family val="3"/>
        <charset val="134"/>
      </rPr>
      <t>学号</t>
    </r>
  </si>
  <si>
    <r>
      <rPr>
        <sz val="10"/>
        <color indexed="8"/>
        <rFont val="宋体"/>
        <family val="3"/>
        <charset val="134"/>
      </rPr>
      <t>姓名</t>
    </r>
  </si>
  <si>
    <r>
      <rPr>
        <sz val="10"/>
        <color rgb="FF000000"/>
        <rFont val="宋体"/>
        <family val="3"/>
        <charset val="134"/>
      </rPr>
      <t>平均学分绩点</t>
    </r>
  </si>
  <si>
    <r>
      <rPr>
        <sz val="10"/>
        <color indexed="8"/>
        <rFont val="宋体"/>
        <family val="3"/>
        <charset val="134"/>
      </rPr>
      <t>学业成绩（必修加实践）</t>
    </r>
    <r>
      <rPr>
        <sz val="10"/>
        <color indexed="8"/>
        <rFont val="Times New Roman"/>
        <family val="1"/>
      </rPr>
      <t>=60+</t>
    </r>
    <r>
      <rPr>
        <sz val="10"/>
        <color indexed="8"/>
        <rFont val="宋体"/>
        <family val="3"/>
        <charset val="134"/>
      </rPr>
      <t>（平均学分绩点</t>
    </r>
    <r>
      <rPr>
        <sz val="10"/>
        <color indexed="8"/>
        <rFont val="Times New Roman"/>
        <family val="1"/>
      </rPr>
      <t>-1</t>
    </r>
    <r>
      <rPr>
        <sz val="10"/>
        <color indexed="8"/>
        <rFont val="宋体"/>
        <family val="3"/>
        <charset val="134"/>
      </rPr>
      <t>）</t>
    </r>
    <r>
      <rPr>
        <sz val="10"/>
        <color indexed="8"/>
        <rFont val="Times New Roman"/>
        <family val="1"/>
      </rPr>
      <t>*10</t>
    </r>
  </si>
  <si>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、学术竞赛类</t>
    </r>
  </si>
  <si>
    <r>
      <rPr>
        <sz val="10"/>
        <color indexed="8"/>
        <rFont val="Times New Roman"/>
        <family val="1"/>
      </rPr>
      <t>2</t>
    </r>
    <r>
      <rPr>
        <sz val="10"/>
        <color indexed="8"/>
        <rFont val="宋体"/>
        <family val="3"/>
        <charset val="134"/>
      </rPr>
      <t>、科研类</t>
    </r>
  </si>
  <si>
    <r>
      <rPr>
        <sz val="10"/>
        <color indexed="8"/>
        <rFont val="Times New Roman"/>
        <family val="1"/>
      </rPr>
      <t>3</t>
    </r>
    <r>
      <rPr>
        <sz val="10"/>
        <color indexed="8"/>
        <rFont val="宋体"/>
        <family val="3"/>
        <charset val="134"/>
      </rPr>
      <t>、外语类</t>
    </r>
  </si>
  <si>
    <r>
      <rPr>
        <sz val="10"/>
        <color indexed="8"/>
        <rFont val="Times New Roman"/>
        <family val="1"/>
      </rPr>
      <t>4</t>
    </r>
    <r>
      <rPr>
        <sz val="10"/>
        <color indexed="8"/>
        <rFont val="宋体"/>
        <family val="3"/>
        <charset val="134"/>
      </rPr>
      <t>、计算机、行业水平类</t>
    </r>
  </si>
  <si>
    <r>
      <rPr>
        <sz val="10"/>
        <color indexed="8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、体育文化艺术类</t>
    </r>
  </si>
  <si>
    <r>
      <rPr>
        <sz val="10"/>
        <color indexed="8"/>
        <rFont val="Times New Roman"/>
        <family val="1"/>
      </rPr>
      <t>6</t>
    </r>
    <r>
      <rPr>
        <sz val="10"/>
        <color rgb="FF000000"/>
        <rFont val="宋体"/>
        <family val="3"/>
        <charset val="134"/>
      </rPr>
      <t>、其他类</t>
    </r>
  </si>
  <si>
    <r>
      <rPr>
        <sz val="10"/>
        <color indexed="8"/>
        <rFont val="Times New Roman"/>
        <family val="1"/>
      </rPr>
      <t>7</t>
    </r>
    <r>
      <rPr>
        <sz val="10"/>
        <color rgb="FF000000"/>
        <rFont val="宋体"/>
        <family val="3"/>
        <charset val="134"/>
      </rPr>
      <t>、服兵役</t>
    </r>
  </si>
  <si>
    <r>
      <rPr>
        <sz val="10"/>
        <color indexed="8"/>
        <rFont val="Times New Roman"/>
        <family val="1"/>
      </rPr>
      <t>8</t>
    </r>
    <r>
      <rPr>
        <sz val="10"/>
        <color rgb="FF000000"/>
        <rFont val="宋体"/>
        <family val="3"/>
        <charset val="134"/>
      </rPr>
      <t>、国际组织实习</t>
    </r>
  </si>
  <si>
    <r>
      <rPr>
        <sz val="10"/>
        <color indexed="8"/>
        <rFont val="Times New Roman"/>
        <family val="1"/>
      </rPr>
      <t>9</t>
    </r>
    <r>
      <rPr>
        <sz val="10"/>
        <color rgb="FF000000"/>
        <rFont val="宋体"/>
        <family val="3"/>
        <charset val="134"/>
      </rPr>
      <t>、志愿时长不少于</t>
    </r>
    <r>
      <rPr>
        <sz val="10"/>
        <color rgb="FF000000"/>
        <rFont val="Times New Roman"/>
        <family val="1"/>
      </rPr>
      <t>30</t>
    </r>
    <r>
      <rPr>
        <sz val="10"/>
        <color indexed="8"/>
        <rFont val="Times New Roman"/>
        <family val="1"/>
      </rPr>
      <t>h</t>
    </r>
  </si>
  <si>
    <r>
      <rPr>
        <sz val="10"/>
        <color indexed="8"/>
        <rFont val="宋体"/>
        <family val="3"/>
        <charset val="134"/>
      </rPr>
      <t>奖励加分合计</t>
    </r>
  </si>
  <si>
    <t>专家面试成绩（平均分）</t>
  </si>
  <si>
    <t>综合考核成绩</t>
  </si>
  <si>
    <t>专业综合成绩</t>
  </si>
  <si>
    <r>
      <rPr>
        <sz val="10"/>
        <color indexed="8"/>
        <rFont val="宋体"/>
        <family val="3"/>
        <charset val="134"/>
      </rPr>
      <t>申报类别</t>
    </r>
  </si>
  <si>
    <r>
      <rPr>
        <sz val="10"/>
        <color theme="1"/>
        <rFont val="宋体"/>
        <family val="3"/>
        <charset val="134"/>
      </rPr>
      <t>专业</t>
    </r>
  </si>
  <si>
    <t>1</t>
  </si>
  <si>
    <t>20161003287</t>
  </si>
  <si>
    <r>
      <rPr>
        <sz val="10"/>
        <rFont val="宋体"/>
        <family val="3"/>
        <charset val="134"/>
      </rPr>
      <t>罗传辉</t>
    </r>
  </si>
  <si>
    <r>
      <rPr>
        <sz val="10"/>
        <rFont val="宋体"/>
        <family val="3"/>
        <charset val="134"/>
      </rPr>
      <t>一般</t>
    </r>
  </si>
  <si>
    <r>
      <rPr>
        <sz val="10"/>
        <color theme="1"/>
        <rFont val="宋体"/>
        <family val="3"/>
        <charset val="134"/>
      </rPr>
      <t>材科实验班</t>
    </r>
  </si>
  <si>
    <t>2</t>
  </si>
  <si>
    <r>
      <rPr>
        <sz val="10"/>
        <color theme="1"/>
        <rFont val="宋体"/>
        <family val="3"/>
        <charset val="134"/>
      </rPr>
      <t>王伶月</t>
    </r>
  </si>
  <si>
    <r>
      <rPr>
        <sz val="10"/>
        <color theme="1"/>
        <rFont val="宋体"/>
        <family val="3"/>
        <charset val="134"/>
      </rPr>
      <t>一般</t>
    </r>
  </si>
  <si>
    <t>3</t>
  </si>
  <si>
    <t>20161001589</t>
  </si>
  <si>
    <r>
      <rPr>
        <sz val="10"/>
        <rFont val="宋体"/>
        <family val="3"/>
        <charset val="134"/>
      </rPr>
      <t>底锴源</t>
    </r>
  </si>
  <si>
    <t>4</t>
  </si>
  <si>
    <t>20161002788</t>
  </si>
  <si>
    <r>
      <rPr>
        <sz val="10"/>
        <rFont val="宋体"/>
        <family val="3"/>
        <charset val="134"/>
      </rPr>
      <t>孟翔</t>
    </r>
  </si>
  <si>
    <r>
      <rPr>
        <sz val="11"/>
        <color theme="1"/>
        <rFont val="宋体"/>
        <family val="3"/>
        <charset val="134"/>
      </rPr>
      <t>专业</t>
    </r>
  </si>
  <si>
    <r>
      <rPr>
        <sz val="9"/>
        <color theme="1"/>
        <rFont val="宋体"/>
        <family val="3"/>
        <charset val="134"/>
      </rPr>
      <t>高虞涛</t>
    </r>
  </si>
  <si>
    <r>
      <rPr>
        <sz val="9"/>
        <rFont val="宋体"/>
        <family val="3"/>
        <charset val="134"/>
      </rPr>
      <t>突出人才</t>
    </r>
  </si>
  <si>
    <r>
      <rPr>
        <sz val="9"/>
        <color theme="1"/>
        <rFont val="宋体"/>
        <family val="3"/>
        <charset val="134"/>
      </rPr>
      <t>材科实验班</t>
    </r>
  </si>
  <si>
    <r>
      <rPr>
        <sz val="11"/>
        <color theme="1"/>
        <rFont val="宋体"/>
        <family val="3"/>
        <charset val="134"/>
      </rPr>
      <t>刘倩</t>
    </r>
  </si>
  <si>
    <t>20161003053</t>
  </si>
  <si>
    <r>
      <rPr>
        <sz val="9"/>
        <rFont val="宋体"/>
        <family val="3"/>
        <charset val="134"/>
      </rPr>
      <t>李文昊</t>
    </r>
  </si>
  <si>
    <t>20161002753</t>
  </si>
  <si>
    <r>
      <rPr>
        <sz val="9"/>
        <rFont val="宋体"/>
        <family val="3"/>
        <charset val="134"/>
      </rPr>
      <t>陈雅捷</t>
    </r>
  </si>
  <si>
    <t>20161001662</t>
  </si>
  <si>
    <r>
      <rPr>
        <sz val="9"/>
        <rFont val="宋体"/>
        <family val="3"/>
        <charset val="134"/>
      </rPr>
      <t>张宇博</t>
    </r>
  </si>
  <si>
    <t>专业综合成绩排名</t>
    <phoneticPr fontId="25" type="noConversion"/>
  </si>
  <si>
    <t>学业成绩排名</t>
    <phoneticPr fontId="25" type="noConversion"/>
  </si>
  <si>
    <t>排名</t>
    <phoneticPr fontId="25" type="noConversion"/>
  </si>
  <si>
    <t>1</t>
    <phoneticPr fontId="25" type="noConversion"/>
  </si>
  <si>
    <t>2</t>
    <phoneticPr fontId="25" type="noConversion"/>
  </si>
  <si>
    <t>3</t>
    <phoneticPr fontId="25" type="noConversion"/>
  </si>
  <si>
    <t>4</t>
    <phoneticPr fontId="25" type="noConversion"/>
  </si>
  <si>
    <t>5</t>
    <phoneticPr fontId="25" type="noConversion"/>
  </si>
  <si>
    <t>学业成绩排名</t>
    <phoneticPr fontId="25" type="noConversion"/>
  </si>
  <si>
    <t>材化学院2020届推免综合成绩第二榜</t>
    <phoneticPr fontId="25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</si>
</sst>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Tahoma"/>
      <charset val="134"/>
    </font>
    <font>
      <sz val="11"/>
      <color theme="1"/>
      <name val="Times New Roman"/>
      <family val="1"/>
    </font>
    <font>
      <sz val="20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sz val="10"/>
      <name val="Times New Roman"/>
      <family val="1"/>
    </font>
    <font>
      <sz val="9"/>
      <color rgb="FF9C0006"/>
      <name val="Times New Roman"/>
      <family val="1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9C0006"/>
      <name val="Times New Roman"/>
      <family val="1"/>
    </font>
    <font>
      <sz val="10"/>
      <name val="宋体"/>
      <family val="3"/>
      <charset val="134"/>
    </font>
    <font>
      <sz val="20"/>
      <name val="Times New Roman"/>
      <family val="1"/>
    </font>
    <font>
      <sz val="11"/>
      <color rgb="FF9C0006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20"/>
      <name val="宋体"/>
      <family val="3"/>
      <charset val="134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6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on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5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0" xfId="0" applyFill="1"/>
    <xf numFmtId="0" fontId="3" fillId="0" borderId="2" xfId="6" applyNumberFormat="1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 wrapText="1"/>
    </xf>
    <xf numFmtId="49" fontId="5" fillId="2" borderId="2" xfId="6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7" fillId="2" borderId="2" xfId="6" applyNumberFormat="1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49" fontId="7" fillId="0" borderId="2" xfId="6" applyNumberFormat="1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49" fontId="5" fillId="2" borderId="0" xfId="6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2" borderId="0" xfId="6" applyFont="1" applyFill="1" applyBorder="1" applyAlignment="1">
      <alignment horizontal="center" vertical="center" wrapText="1"/>
    </xf>
    <xf numFmtId="0" fontId="9" fillId="0" borderId="0" xfId="5" applyNumberFormat="1" applyFont="1" applyFill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49" fontId="9" fillId="0" borderId="0" xfId="6" applyNumberFormat="1" applyFont="1" applyFill="1" applyBorder="1" applyAlignment="1">
      <alignment horizontal="center" vertical="center" wrapText="1"/>
    </xf>
    <xf numFmtId="0" fontId="3" fillId="0" borderId="0" xfId="6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3" fillId="2" borderId="2" xfId="6" applyFont="1" applyFill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0" xfId="6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9" fillId="2" borderId="2" xfId="6" applyNumberFormat="1" applyFont="1" applyFill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/>
    </xf>
    <xf numFmtId="0" fontId="3" fillId="0" borderId="2" xfId="6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2" borderId="2" xfId="6" applyFont="1" applyFill="1" applyBorder="1" applyAlignment="1">
      <alignment horizontal="center" vertical="center"/>
    </xf>
    <xf numFmtId="0" fontId="20" fillId="0" borderId="2" xfId="6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/>
    </xf>
    <xf numFmtId="49" fontId="12" fillId="2" borderId="0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49" fontId="5" fillId="2" borderId="0" xfId="6" applyNumberFormat="1" applyFont="1" applyFill="1" applyBorder="1" applyAlignment="1">
      <alignment horizontal="center" vertical="center" wrapText="1"/>
    </xf>
  </cellXfs>
  <cellStyles count="12">
    <cellStyle name="差" xfId="1" builtinId="27"/>
    <cellStyle name="常规" xfId="0" builtinId="0"/>
    <cellStyle name="常规 10" xfId="5"/>
    <cellStyle name="常规 11" xfId="6"/>
    <cellStyle name="常规 2" xfId="7"/>
    <cellStyle name="常规 3" xfId="8"/>
    <cellStyle name="常规 4" xfId="9"/>
    <cellStyle name="常规 5" xfId="10"/>
    <cellStyle name="常规 6" xfId="2"/>
    <cellStyle name="常规 7" xfId="11"/>
    <cellStyle name="常规 8" xfId="3"/>
    <cellStyle name="常规 9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4"/>
  <sheetViews>
    <sheetView workbookViewId="0">
      <selection activeCell="S11" sqref="S11"/>
    </sheetView>
  </sheetViews>
  <sheetFormatPr defaultColWidth="9" defaultRowHeight="15"/>
  <cols>
    <col min="1" max="1" width="4.25" style="45" customWidth="1"/>
    <col min="2" max="2" width="12.625" style="45" customWidth="1"/>
    <col min="3" max="3" width="5.5" style="45" customWidth="1"/>
    <col min="4" max="4" width="8.5" style="45" customWidth="1"/>
    <col min="5" max="5" width="6.5" style="45" customWidth="1"/>
    <col min="6" max="6" width="10.75" style="45" customWidth="1"/>
    <col min="7" max="7" width="5.375" style="45" customWidth="1"/>
    <col min="8" max="8" width="4.375" style="45" customWidth="1"/>
    <col min="9" max="9" width="4.75" style="45" customWidth="1"/>
    <col min="10" max="10" width="5.375" style="45" customWidth="1"/>
    <col min="11" max="15" width="4.875" style="45" customWidth="1"/>
    <col min="16" max="19" width="10.5" style="45" customWidth="1"/>
    <col min="20" max="20" width="7.625" style="45" customWidth="1"/>
    <col min="21" max="21" width="8.875" style="45" customWidth="1"/>
    <col min="22" max="22" width="10.375" style="46" customWidth="1"/>
    <col min="23" max="23" width="8.75" style="46"/>
    <col min="24" max="16384" width="9" style="45"/>
  </cols>
  <sheetData>
    <row r="1" spans="1:24" ht="26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4" ht="61.5">
      <c r="A2" s="4" t="s">
        <v>1</v>
      </c>
      <c r="B2" s="4" t="s">
        <v>2</v>
      </c>
      <c r="C2" s="53" t="s">
        <v>47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33" t="s">
        <v>16</v>
      </c>
      <c r="R2" s="33" t="s">
        <v>17</v>
      </c>
      <c r="S2" s="33" t="s">
        <v>18</v>
      </c>
      <c r="T2" s="33" t="s">
        <v>46</v>
      </c>
      <c r="U2" s="4" t="s">
        <v>19</v>
      </c>
      <c r="V2" s="51" t="s">
        <v>20</v>
      </c>
    </row>
    <row r="3" spans="1:24" ht="24" customHeight="1">
      <c r="A3" s="6" t="s">
        <v>21</v>
      </c>
      <c r="B3" s="47" t="s">
        <v>22</v>
      </c>
      <c r="C3" s="48">
        <v>1</v>
      </c>
      <c r="D3" s="48" t="s">
        <v>23</v>
      </c>
      <c r="E3" s="48">
        <v>3.8359999999999999</v>
      </c>
      <c r="F3" s="11">
        <f>60+(E3-1)*10</f>
        <v>88.36</v>
      </c>
      <c r="G3" s="49"/>
      <c r="H3" s="32">
        <v>1</v>
      </c>
      <c r="I3" s="32">
        <v>2</v>
      </c>
      <c r="J3" s="32">
        <v>2</v>
      </c>
      <c r="K3" s="32"/>
      <c r="L3" s="32">
        <v>0.5</v>
      </c>
      <c r="M3" s="32"/>
      <c r="N3" s="32"/>
      <c r="O3" s="32"/>
      <c r="P3" s="32">
        <f>SUM(G3:O3)</f>
        <v>5.5</v>
      </c>
      <c r="Q3" s="34">
        <v>9.4599999999999991</v>
      </c>
      <c r="R3" s="11">
        <f>Q3*0.5+P3*0.5</f>
        <v>7.4799999999999995</v>
      </c>
      <c r="S3" s="11">
        <f>F3*0.8+R3*0.2</f>
        <v>72.183999999999997</v>
      </c>
      <c r="T3" s="11">
        <v>1</v>
      </c>
      <c r="U3" s="52" t="s">
        <v>24</v>
      </c>
      <c r="V3" s="34" t="s">
        <v>25</v>
      </c>
    </row>
    <row r="4" spans="1:24" ht="24" customHeight="1">
      <c r="A4" s="6" t="s">
        <v>26</v>
      </c>
      <c r="B4" s="34">
        <v>20161001618</v>
      </c>
      <c r="C4" s="34">
        <v>2</v>
      </c>
      <c r="D4" s="34" t="s">
        <v>27</v>
      </c>
      <c r="E4" s="34">
        <v>3.7730000000000001</v>
      </c>
      <c r="F4" s="11">
        <f>60+(E4-1)*10</f>
        <v>87.73</v>
      </c>
      <c r="G4" s="34">
        <v>2</v>
      </c>
      <c r="H4" s="34">
        <v>0.5</v>
      </c>
      <c r="I4" s="34">
        <v>2</v>
      </c>
      <c r="J4" s="34">
        <v>3</v>
      </c>
      <c r="K4" s="34"/>
      <c r="L4" s="34">
        <v>0.5</v>
      </c>
      <c r="M4" s="34"/>
      <c r="N4" s="34"/>
      <c r="O4" s="34"/>
      <c r="P4" s="32">
        <f>SUM(G4:O4)</f>
        <v>8</v>
      </c>
      <c r="Q4" s="34">
        <v>9.6399999999999988</v>
      </c>
      <c r="R4" s="11">
        <f>Q4*0.5+P4*0.5</f>
        <v>8.82</v>
      </c>
      <c r="S4" s="11">
        <f>F4*0.8+R4*0.2</f>
        <v>71.948000000000008</v>
      </c>
      <c r="T4" s="11">
        <v>2</v>
      </c>
      <c r="U4" s="34" t="s">
        <v>28</v>
      </c>
      <c r="V4" s="34" t="s">
        <v>25</v>
      </c>
      <c r="W4" s="45"/>
    </row>
    <row r="5" spans="1:24" ht="24" customHeight="1">
      <c r="A5" s="6" t="s">
        <v>29</v>
      </c>
      <c r="B5" s="47" t="s">
        <v>30</v>
      </c>
      <c r="C5" s="48">
        <v>3</v>
      </c>
      <c r="D5" s="48" t="s">
        <v>31</v>
      </c>
      <c r="E5" s="48">
        <v>3.7629999999999999</v>
      </c>
      <c r="F5" s="11">
        <f>60+(E5-1)*10</f>
        <v>87.63</v>
      </c>
      <c r="G5" s="49">
        <v>0.5</v>
      </c>
      <c r="H5" s="32">
        <v>0.5</v>
      </c>
      <c r="I5" s="32"/>
      <c r="J5" s="32">
        <v>1</v>
      </c>
      <c r="K5" s="32"/>
      <c r="L5" s="32"/>
      <c r="M5" s="32"/>
      <c r="N5" s="32"/>
      <c r="O5" s="32"/>
      <c r="P5" s="32">
        <f>SUM(G5:O5)</f>
        <v>2</v>
      </c>
      <c r="Q5" s="34">
        <v>8.9400000000000013</v>
      </c>
      <c r="R5" s="11">
        <f>Q5*0.5+P5*0.5</f>
        <v>5.4700000000000006</v>
      </c>
      <c r="S5" s="11">
        <f>F5*0.8+R5*0.2</f>
        <v>71.197999999999993</v>
      </c>
      <c r="T5" s="11">
        <v>3</v>
      </c>
      <c r="U5" s="52" t="s">
        <v>24</v>
      </c>
      <c r="V5" s="34" t="s">
        <v>25</v>
      </c>
      <c r="W5" s="45"/>
    </row>
    <row r="6" spans="1:24" ht="24" customHeight="1">
      <c r="A6" s="6" t="s">
        <v>32</v>
      </c>
      <c r="B6" s="47" t="s">
        <v>33</v>
      </c>
      <c r="C6" s="48">
        <v>4</v>
      </c>
      <c r="D6" s="48" t="s">
        <v>34</v>
      </c>
      <c r="E6" s="48">
        <v>3.6469999999999998</v>
      </c>
      <c r="F6" s="11">
        <f>60+(E6-1)*10</f>
        <v>86.47</v>
      </c>
      <c r="G6" s="49">
        <v>1</v>
      </c>
      <c r="H6" s="32">
        <v>1</v>
      </c>
      <c r="I6" s="32"/>
      <c r="J6" s="32">
        <v>2</v>
      </c>
      <c r="K6" s="32"/>
      <c r="L6" s="32">
        <v>0.5</v>
      </c>
      <c r="M6" s="32"/>
      <c r="N6" s="49"/>
      <c r="O6" s="32">
        <v>1</v>
      </c>
      <c r="P6" s="32">
        <f>SUM(G6:O6)</f>
        <v>5.5</v>
      </c>
      <c r="Q6" s="34">
        <v>9.48</v>
      </c>
      <c r="R6" s="11">
        <f>Q6*0.5+P6*0.5</f>
        <v>7.49</v>
      </c>
      <c r="S6" s="11">
        <f>F6*0.8+R6*0.2</f>
        <v>70.674000000000007</v>
      </c>
      <c r="T6" s="11">
        <v>4</v>
      </c>
      <c r="U6" s="52" t="s">
        <v>24</v>
      </c>
      <c r="V6" s="34" t="s">
        <v>25</v>
      </c>
      <c r="W6" s="45"/>
    </row>
    <row r="7" spans="1:24" ht="24" customHeight="1">
      <c r="A7" s="20"/>
      <c r="B7" s="27"/>
      <c r="C7" s="24"/>
      <c r="D7" s="24"/>
      <c r="E7" s="24"/>
      <c r="F7" s="25"/>
      <c r="G7" s="26"/>
      <c r="H7" s="26"/>
      <c r="I7" s="28"/>
      <c r="J7" s="28"/>
      <c r="K7" s="28"/>
      <c r="L7" s="28"/>
      <c r="M7" s="28"/>
      <c r="N7" s="28"/>
      <c r="O7" s="28"/>
      <c r="P7" s="26"/>
      <c r="Q7" s="26"/>
      <c r="R7" s="26"/>
      <c r="S7" s="26"/>
      <c r="T7" s="26"/>
      <c r="U7" s="43"/>
      <c r="V7" s="30"/>
      <c r="W7" s="50"/>
      <c r="X7" s="50"/>
    </row>
    <row r="8" spans="1:24" ht="24" customHeight="1">
      <c r="A8" s="55"/>
      <c r="B8" s="55"/>
      <c r="C8" s="24"/>
      <c r="D8" s="24"/>
      <c r="E8" s="24"/>
      <c r="F8" s="25"/>
      <c r="G8" s="28"/>
      <c r="H8" s="26"/>
      <c r="I8" s="28"/>
      <c r="J8" s="28"/>
      <c r="K8" s="28"/>
      <c r="L8" s="28"/>
      <c r="M8" s="28"/>
      <c r="N8" s="28"/>
      <c r="O8" s="28"/>
      <c r="P8" s="26"/>
      <c r="Q8" s="26"/>
      <c r="R8" s="26"/>
      <c r="S8" s="26"/>
      <c r="T8" s="26"/>
      <c r="U8" s="43"/>
      <c r="V8" s="30"/>
      <c r="W8" s="50"/>
      <c r="X8" s="50"/>
    </row>
    <row r="9" spans="1:24">
      <c r="A9" s="20"/>
      <c r="B9" s="30"/>
      <c r="C9" s="30"/>
      <c r="D9" s="30"/>
      <c r="E9" s="30"/>
      <c r="F9" s="25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50"/>
    </row>
    <row r="10" spans="1:24">
      <c r="A10" s="20"/>
      <c r="B10" s="30"/>
      <c r="C10" s="30"/>
      <c r="D10" s="30"/>
      <c r="E10" s="30"/>
      <c r="F10" s="25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50"/>
    </row>
    <row r="11" spans="1:24">
      <c r="A11" s="20"/>
      <c r="B11" s="30"/>
      <c r="C11" s="30"/>
      <c r="D11" s="30"/>
      <c r="E11" s="30"/>
      <c r="F11" s="25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50"/>
    </row>
    <row r="12" spans="1:24">
      <c r="A12" s="20"/>
      <c r="B12" s="30"/>
      <c r="C12" s="30"/>
      <c r="D12" s="30"/>
      <c r="E12" s="30"/>
      <c r="F12" s="25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50"/>
    </row>
    <row r="13" spans="1:24">
      <c r="A13" s="20"/>
      <c r="B13" s="30"/>
      <c r="C13" s="30"/>
      <c r="D13" s="30"/>
      <c r="E13" s="30"/>
      <c r="F13" s="25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50"/>
    </row>
    <row r="14" spans="1:24">
      <c r="A14" s="20"/>
      <c r="B14" s="30"/>
      <c r="C14" s="30"/>
      <c r="D14" s="30"/>
      <c r="E14" s="30"/>
      <c r="F14" s="25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50"/>
    </row>
    <row r="15" spans="1:24">
      <c r="A15" s="2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50"/>
    </row>
    <row r="16" spans="1:24">
      <c r="A16" s="2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50"/>
    </row>
    <row r="17" spans="1:24">
      <c r="A17" s="2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50"/>
    </row>
    <row r="18" spans="1:24">
      <c r="A18" s="2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50"/>
    </row>
    <row r="19" spans="1:24">
      <c r="A19" s="2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50"/>
    </row>
    <row r="20" spans="1:24">
      <c r="A20" s="2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50"/>
    </row>
    <row r="21" spans="1:24">
      <c r="A21" s="5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50"/>
    </row>
    <row r="22" spans="1:24">
      <c r="A22" s="5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50"/>
    </row>
    <row r="23" spans="1:24">
      <c r="A23" s="5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50"/>
    </row>
    <row r="24" spans="1:24">
      <c r="A24" s="5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50"/>
    </row>
    <row r="25" spans="1:24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30"/>
      <c r="W25" s="30"/>
      <c r="X25" s="50"/>
    </row>
    <row r="26" spans="1:2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30"/>
      <c r="W26" s="30"/>
      <c r="X26" s="50"/>
    </row>
    <row r="27" spans="1:24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30"/>
      <c r="W27" s="30"/>
      <c r="X27" s="50"/>
    </row>
    <row r="28" spans="1:24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30"/>
      <c r="W28" s="30"/>
      <c r="X28" s="50"/>
    </row>
    <row r="29" spans="1:24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30"/>
      <c r="W29" s="30"/>
      <c r="X29" s="50"/>
    </row>
    <row r="30" spans="1:24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30"/>
      <c r="W30" s="30"/>
      <c r="X30" s="50"/>
    </row>
    <row r="31" spans="1:24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30"/>
      <c r="W31" s="30"/>
      <c r="X31" s="50"/>
    </row>
    <row r="32" spans="1:24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30"/>
      <c r="W32" s="30"/>
      <c r="X32" s="50"/>
    </row>
    <row r="33" spans="1:24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30"/>
      <c r="W33" s="30"/>
      <c r="X33" s="50"/>
    </row>
    <row r="34" spans="1:24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30"/>
      <c r="W34" s="30"/>
      <c r="X34" s="50"/>
    </row>
  </sheetData>
  <sortState ref="A3:V6">
    <sortCondition descending="1" ref="C3:C6"/>
  </sortState>
  <mergeCells count="2">
    <mergeCell ref="A1:V1"/>
    <mergeCell ref="A8:B8"/>
  </mergeCells>
  <phoneticPr fontId="25" type="noConversion"/>
  <pageMargins left="0.69930555555555596" right="0.69930555555555596" top="0.75" bottom="0.75" header="0.3" footer="0.3"/>
  <pageSetup paperSize="9" scale="9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tabSelected="1" workbookViewId="0">
      <selection sqref="A1:V1"/>
    </sheetView>
  </sheetViews>
  <sheetFormatPr defaultColWidth="9" defaultRowHeight="15"/>
  <cols>
    <col min="1" max="1" width="4.25" customWidth="1"/>
    <col min="2" max="2" width="12.625" style="2" customWidth="1"/>
    <col min="3" max="3" width="5.5" style="2" customWidth="1"/>
    <col min="4" max="4" width="8.5" style="2" customWidth="1"/>
    <col min="5" max="5" width="6.5" style="2" customWidth="1"/>
    <col min="6" max="6" width="10.75" style="2" customWidth="1"/>
    <col min="7" max="7" width="5.375" style="2" customWidth="1"/>
    <col min="8" max="8" width="4.375" style="2" customWidth="1"/>
    <col min="9" max="9" width="4.75" style="2" customWidth="1"/>
    <col min="10" max="10" width="5.375" style="2" customWidth="1"/>
    <col min="11" max="15" width="4.875" style="2" customWidth="1"/>
    <col min="16" max="16" width="12.375" style="2" customWidth="1"/>
    <col min="17" max="20" width="7.25" customWidth="1"/>
    <col min="21" max="21" width="8.875" customWidth="1"/>
    <col min="22" max="22" width="10.375" style="3" customWidth="1"/>
    <col min="23" max="23" width="9" style="3"/>
  </cols>
  <sheetData>
    <row r="1" spans="1:23" ht="25.5">
      <c r="A1" s="56" t="s">
        <v>55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38"/>
    </row>
    <row r="2" spans="1:23" s="1" customFormat="1" ht="61.5">
      <c r="A2" s="4" t="s">
        <v>1</v>
      </c>
      <c r="B2" s="4" t="s">
        <v>2</v>
      </c>
      <c r="C2" s="53" t="s">
        <v>54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33" t="s">
        <v>16</v>
      </c>
      <c r="R2" s="33" t="s">
        <v>17</v>
      </c>
      <c r="S2" s="33" t="s">
        <v>18</v>
      </c>
      <c r="T2" s="33" t="s">
        <v>48</v>
      </c>
      <c r="U2" s="4" t="s">
        <v>19</v>
      </c>
      <c r="V2" s="12" t="s">
        <v>35</v>
      </c>
      <c r="W2" s="39"/>
    </row>
    <row r="3" spans="1:23" s="1" customFormat="1" ht="24" customHeight="1">
      <c r="A3" s="6" t="s">
        <v>49</v>
      </c>
      <c r="B3" s="16" t="s">
        <v>42</v>
      </c>
      <c r="C3" s="17">
        <v>4</v>
      </c>
      <c r="D3" s="17" t="s">
        <v>43</v>
      </c>
      <c r="E3" s="17">
        <v>3.282</v>
      </c>
      <c r="F3" s="18">
        <f>60+(E3-1)*10</f>
        <v>82.82</v>
      </c>
      <c r="G3" s="9">
        <v>3</v>
      </c>
      <c r="H3" s="19">
        <v>5</v>
      </c>
      <c r="I3" s="9">
        <v>2</v>
      </c>
      <c r="J3" s="9"/>
      <c r="K3" s="9"/>
      <c r="L3" s="9">
        <v>0.5</v>
      </c>
      <c r="M3" s="9"/>
      <c r="N3" s="9"/>
      <c r="O3" s="9"/>
      <c r="P3" s="9">
        <f>SUM(G3:O3)</f>
        <v>10.5</v>
      </c>
      <c r="Q3" s="34">
        <v>9.6</v>
      </c>
      <c r="R3" s="11">
        <f>Q3*0.5+P3*0.5</f>
        <v>10.050000000000001</v>
      </c>
      <c r="S3" s="11">
        <f>F3*0.8+R3*0.2</f>
        <v>68.266000000000005</v>
      </c>
      <c r="T3" s="11">
        <v>1</v>
      </c>
      <c r="U3" s="40" t="s">
        <v>37</v>
      </c>
      <c r="V3" s="41" t="s">
        <v>38</v>
      </c>
      <c r="W3" s="37"/>
    </row>
    <row r="4" spans="1:23" s="1" customFormat="1" ht="24" customHeight="1">
      <c r="A4" s="6" t="s">
        <v>50</v>
      </c>
      <c r="B4" s="7">
        <v>20161000618</v>
      </c>
      <c r="C4" s="7" t="s">
        <v>21</v>
      </c>
      <c r="D4" s="7" t="s">
        <v>36</v>
      </c>
      <c r="E4" s="7">
        <v>3.6469999999999998</v>
      </c>
      <c r="F4" s="8">
        <f>60+(E4-1)*10</f>
        <v>86.47</v>
      </c>
      <c r="G4" s="9"/>
      <c r="H4" s="9">
        <v>0.5</v>
      </c>
      <c r="I4" s="9">
        <v>2</v>
      </c>
      <c r="J4" s="9">
        <v>1</v>
      </c>
      <c r="K4" s="9"/>
      <c r="L4" s="9">
        <v>0.5</v>
      </c>
      <c r="M4" s="9"/>
      <c r="N4" s="9"/>
      <c r="O4" s="9">
        <v>1</v>
      </c>
      <c r="P4" s="9">
        <f>SUM(G4:O4)</f>
        <v>5</v>
      </c>
      <c r="Q4" s="34">
        <v>8.98</v>
      </c>
      <c r="R4" s="11">
        <f>Q4*0.5+P4*0.5</f>
        <v>6.99</v>
      </c>
      <c r="S4" s="11">
        <f>F4*0.8+R4*0.2</f>
        <v>70.573999999999998</v>
      </c>
      <c r="T4" s="11">
        <v>2</v>
      </c>
      <c r="U4" s="40" t="s">
        <v>37</v>
      </c>
      <c r="V4" s="41" t="s">
        <v>38</v>
      </c>
    </row>
    <row r="5" spans="1:23" s="1" customFormat="1" ht="24" customHeight="1">
      <c r="A5" s="6" t="s">
        <v>51</v>
      </c>
      <c r="B5" s="13" t="s">
        <v>40</v>
      </c>
      <c r="C5" s="14">
        <v>3</v>
      </c>
      <c r="D5" s="14" t="s">
        <v>41</v>
      </c>
      <c r="E5" s="14">
        <v>3.4489999999999998</v>
      </c>
      <c r="F5" s="8">
        <f>60+(E5-1)*10</f>
        <v>84.49</v>
      </c>
      <c r="G5" s="15">
        <v>0.3</v>
      </c>
      <c r="H5" s="9">
        <v>0.5</v>
      </c>
      <c r="I5" s="9"/>
      <c r="J5" s="9">
        <v>2</v>
      </c>
      <c r="K5" s="9"/>
      <c r="L5" s="9">
        <v>0.5</v>
      </c>
      <c r="M5" s="9"/>
      <c r="N5" s="9"/>
      <c r="O5" s="9">
        <v>1</v>
      </c>
      <c r="P5" s="9">
        <f>SUM(G5:O5)</f>
        <v>4.3</v>
      </c>
      <c r="Q5" s="34">
        <v>8.9</v>
      </c>
      <c r="R5" s="11">
        <f>Q5*0.5+P5*0.5</f>
        <v>6.6</v>
      </c>
      <c r="S5" s="11">
        <f>F5*0.8+R5*0.2</f>
        <v>68.911999999999992</v>
      </c>
      <c r="T5" s="11">
        <v>3</v>
      </c>
      <c r="U5" s="40" t="s">
        <v>37</v>
      </c>
      <c r="V5" s="41" t="s">
        <v>38</v>
      </c>
    </row>
    <row r="6" spans="1:23" s="1" customFormat="1" ht="24" customHeight="1">
      <c r="A6" s="6" t="s">
        <v>52</v>
      </c>
      <c r="B6" s="13" t="s">
        <v>44</v>
      </c>
      <c r="C6" s="14">
        <v>5</v>
      </c>
      <c r="D6" s="14" t="s">
        <v>45</v>
      </c>
      <c r="E6" s="14">
        <v>3.2730000000000001</v>
      </c>
      <c r="F6" s="8">
        <f>60+(E6-1)*10</f>
        <v>82.73</v>
      </c>
      <c r="G6" s="9">
        <v>1</v>
      </c>
      <c r="H6" s="9">
        <v>0.5</v>
      </c>
      <c r="I6" s="9">
        <v>2</v>
      </c>
      <c r="J6" s="9"/>
      <c r="K6" s="9"/>
      <c r="L6" s="9">
        <v>0.5</v>
      </c>
      <c r="M6" s="9"/>
      <c r="N6" s="9"/>
      <c r="O6" s="9"/>
      <c r="P6" s="9">
        <f>SUM(G6:O6)</f>
        <v>4</v>
      </c>
      <c r="Q6" s="34">
        <v>9.18</v>
      </c>
      <c r="R6" s="11">
        <f>Q6*0.5+P6*0.5</f>
        <v>6.59</v>
      </c>
      <c r="S6" s="11">
        <f>F6*0.8+R6*0.2</f>
        <v>67.50200000000001</v>
      </c>
      <c r="T6" s="11">
        <v>4</v>
      </c>
      <c r="U6" s="40" t="s">
        <v>37</v>
      </c>
      <c r="V6" s="41" t="s">
        <v>38</v>
      </c>
    </row>
    <row r="7" spans="1:23" s="1" customFormat="1" ht="24" customHeight="1">
      <c r="A7" s="6" t="s">
        <v>53</v>
      </c>
      <c r="B7" s="10">
        <v>20161003283</v>
      </c>
      <c r="C7" s="10">
        <v>2</v>
      </c>
      <c r="D7" s="10" t="s">
        <v>39</v>
      </c>
      <c r="E7" s="10">
        <v>3.5390000000000001</v>
      </c>
      <c r="F7" s="11">
        <f>60+(E7-1)*10</f>
        <v>85.39</v>
      </c>
      <c r="G7" s="12">
        <v>0.5</v>
      </c>
      <c r="H7" s="10">
        <v>1</v>
      </c>
      <c r="I7" s="10"/>
      <c r="J7" s="10">
        <v>2</v>
      </c>
      <c r="K7" s="10"/>
      <c r="L7" s="10"/>
      <c r="M7" s="10"/>
      <c r="N7" s="10"/>
      <c r="O7" s="10"/>
      <c r="P7" s="32">
        <f>SUM(G7:O7)</f>
        <v>3.5</v>
      </c>
      <c r="Q7" s="34">
        <v>8.64</v>
      </c>
      <c r="R7" s="11">
        <f>Q7*0.5+P7*0.5</f>
        <v>6.07</v>
      </c>
      <c r="S7" s="11">
        <f>F7*0.8+R7*0.2</f>
        <v>69.525999999999996</v>
      </c>
      <c r="T7" s="11">
        <v>5</v>
      </c>
      <c r="U7" s="40" t="s">
        <v>37</v>
      </c>
      <c r="V7" s="41" t="s">
        <v>38</v>
      </c>
    </row>
    <row r="8" spans="1:23" s="1" customFormat="1" ht="24" customHeight="1">
      <c r="A8" s="20"/>
      <c r="B8" s="21"/>
      <c r="C8" s="21"/>
      <c r="D8" s="22"/>
      <c r="E8" s="21"/>
      <c r="F8" s="23"/>
      <c r="G8" s="21"/>
      <c r="H8" s="21"/>
      <c r="I8" s="21"/>
      <c r="J8" s="21"/>
      <c r="K8" s="21"/>
      <c r="L8" s="21"/>
      <c r="M8" s="21"/>
      <c r="N8" s="21"/>
      <c r="O8" s="21"/>
      <c r="P8" s="21"/>
      <c r="Q8" s="35"/>
      <c r="R8" s="35"/>
      <c r="S8" s="35"/>
      <c r="T8" s="35"/>
      <c r="U8" s="22"/>
      <c r="V8" s="42"/>
    </row>
    <row r="9" spans="1:23" s="1" customFormat="1" ht="24" customHeight="1">
      <c r="A9" s="55"/>
      <c r="B9" s="57"/>
      <c r="C9" s="24"/>
      <c r="D9" s="24"/>
      <c r="E9" s="24"/>
      <c r="F9" s="25"/>
      <c r="G9" s="26"/>
      <c r="H9" s="26"/>
      <c r="I9" s="28"/>
      <c r="J9" s="28"/>
      <c r="K9" s="28"/>
      <c r="L9" s="28"/>
      <c r="M9" s="28"/>
      <c r="N9" s="28"/>
      <c r="O9" s="28"/>
      <c r="P9" s="26"/>
      <c r="Q9" s="28"/>
      <c r="R9" s="28"/>
      <c r="S9" s="28"/>
      <c r="T9" s="28"/>
      <c r="U9" s="43"/>
      <c r="V9" s="44"/>
    </row>
    <row r="10" spans="1:23" s="1" customFormat="1" ht="24" customHeight="1">
      <c r="A10" s="20"/>
      <c r="B10" s="27"/>
      <c r="C10" s="24"/>
      <c r="D10" s="24"/>
      <c r="E10" s="24"/>
      <c r="F10" s="25"/>
      <c r="G10" s="28"/>
      <c r="H10" s="26"/>
      <c r="I10" s="28"/>
      <c r="J10" s="28"/>
      <c r="K10" s="28"/>
      <c r="L10" s="28"/>
      <c r="M10" s="28"/>
      <c r="N10" s="28"/>
      <c r="O10" s="28"/>
      <c r="P10" s="26"/>
      <c r="Q10" s="28"/>
      <c r="R10" s="28"/>
      <c r="S10" s="28"/>
      <c r="T10" s="28"/>
      <c r="U10" s="43"/>
      <c r="V10" s="44"/>
    </row>
    <row r="11" spans="1:23" s="1" customFormat="1">
      <c r="A11" s="20"/>
      <c r="B11" s="29"/>
      <c r="C11" s="29"/>
      <c r="D11" s="29"/>
      <c r="E11" s="29"/>
      <c r="F11" s="25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36"/>
      <c r="R11" s="36"/>
      <c r="S11" s="36"/>
      <c r="T11" s="36"/>
      <c r="U11" s="36"/>
      <c r="V11" s="36"/>
      <c r="W11" s="37"/>
    </row>
    <row r="12" spans="1:23" s="1" customFormat="1">
      <c r="A12" s="20"/>
      <c r="B12" s="30"/>
      <c r="C12" s="29"/>
      <c r="D12" s="31"/>
      <c r="E12" s="29"/>
      <c r="F12" s="25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36"/>
      <c r="R12" s="36"/>
      <c r="S12" s="36"/>
      <c r="T12" s="36"/>
      <c r="U12" s="36"/>
      <c r="V12" s="44"/>
      <c r="W12" s="37"/>
    </row>
    <row r="13" spans="1:23" s="1" customFormat="1">
      <c r="A13" s="20"/>
      <c r="B13" s="29"/>
      <c r="C13" s="29"/>
      <c r="D13" s="31"/>
      <c r="E13" s="29"/>
      <c r="F13" s="25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6"/>
      <c r="R13" s="36"/>
      <c r="S13" s="36"/>
      <c r="T13" s="36"/>
      <c r="U13" s="36"/>
      <c r="V13" s="44"/>
      <c r="W13" s="37"/>
    </row>
    <row r="14" spans="1:23" s="1" customFormat="1">
      <c r="A14" s="20"/>
      <c r="B14" s="29"/>
      <c r="C14" s="29"/>
      <c r="D14" s="29"/>
      <c r="E14" s="29"/>
      <c r="F14" s="25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36"/>
      <c r="R14" s="36"/>
      <c r="S14" s="36"/>
      <c r="T14" s="36"/>
      <c r="U14" s="36"/>
      <c r="V14" s="36"/>
      <c r="W14" s="37"/>
    </row>
    <row r="15" spans="1:23" s="1" customFormat="1">
      <c r="A15" s="20"/>
      <c r="B15" s="29"/>
      <c r="C15" s="29"/>
      <c r="D15" s="31"/>
      <c r="E15" s="29"/>
      <c r="F15" s="25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6"/>
      <c r="R15" s="36"/>
      <c r="S15" s="36"/>
      <c r="T15" s="36"/>
      <c r="U15" s="36"/>
      <c r="V15" s="44"/>
      <c r="W15" s="37"/>
    </row>
    <row r="16" spans="1:23" s="1" customFormat="1">
      <c r="A16" s="20"/>
      <c r="B16" s="29"/>
      <c r="C16" s="29"/>
      <c r="D16" s="31"/>
      <c r="E16" s="29"/>
      <c r="F16" s="25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6"/>
      <c r="R16" s="36"/>
      <c r="S16" s="36"/>
      <c r="T16" s="36"/>
      <c r="U16" s="36"/>
      <c r="V16" s="44"/>
      <c r="W16" s="37"/>
    </row>
    <row r="17" spans="1:23" s="1" customFormat="1">
      <c r="A17" s="20"/>
      <c r="B17" s="29"/>
      <c r="C17" s="29"/>
      <c r="D17" s="31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36"/>
      <c r="R17" s="36"/>
      <c r="S17" s="36"/>
      <c r="T17" s="36"/>
      <c r="U17" s="36"/>
      <c r="V17" s="44"/>
      <c r="W17" s="37"/>
    </row>
    <row r="18" spans="1:23" s="1" customFormat="1">
      <c r="A18" s="20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37"/>
      <c r="R18" s="37"/>
      <c r="S18" s="37"/>
      <c r="T18" s="37"/>
      <c r="U18" s="37"/>
      <c r="V18" s="37"/>
      <c r="W18" s="37"/>
    </row>
    <row r="19" spans="1:23" s="1" customFormat="1">
      <c r="A19" s="20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7"/>
      <c r="R19" s="37"/>
      <c r="S19" s="37"/>
      <c r="T19" s="37"/>
      <c r="U19" s="37"/>
      <c r="V19" s="37"/>
      <c r="W19" s="37"/>
    </row>
    <row r="20" spans="1:23" s="1" customFormat="1">
      <c r="A20" s="20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7"/>
      <c r="R20" s="37"/>
      <c r="S20" s="37"/>
      <c r="T20" s="37"/>
      <c r="U20" s="37"/>
      <c r="V20" s="37"/>
      <c r="W20" s="37"/>
    </row>
    <row r="21" spans="1:23" s="1" customFormat="1">
      <c r="A21" s="20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37"/>
      <c r="R21" s="37"/>
      <c r="S21" s="37"/>
      <c r="T21" s="37"/>
      <c r="U21" s="37"/>
      <c r="V21" s="37"/>
      <c r="W21" s="37"/>
    </row>
    <row r="22" spans="1:23" s="1" customFormat="1">
      <c r="A22" s="20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37"/>
      <c r="R22" s="37"/>
      <c r="S22" s="37"/>
      <c r="T22" s="37"/>
      <c r="U22" s="37"/>
      <c r="V22" s="37"/>
      <c r="W22" s="37"/>
    </row>
    <row r="23" spans="1:23" s="1" customForma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37"/>
      <c r="R23" s="37"/>
      <c r="S23" s="37"/>
      <c r="T23" s="37"/>
      <c r="U23" s="37"/>
      <c r="V23" s="37"/>
      <c r="W23" s="37"/>
    </row>
    <row r="24" spans="1:23" s="1" customForma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7"/>
      <c r="R24" s="37"/>
      <c r="S24" s="37"/>
      <c r="T24" s="37"/>
      <c r="U24" s="37"/>
      <c r="V24" s="37"/>
      <c r="W24" s="37"/>
    </row>
    <row r="25" spans="1:23" s="1" customForma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7"/>
      <c r="R25" s="37"/>
      <c r="S25" s="37"/>
      <c r="T25" s="37"/>
      <c r="U25" s="37"/>
      <c r="V25" s="37"/>
      <c r="W25" s="37"/>
    </row>
    <row r="26" spans="1:23" s="1" customForma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7"/>
      <c r="R26" s="37"/>
      <c r="S26" s="37"/>
      <c r="T26" s="37"/>
      <c r="U26" s="37"/>
      <c r="V26" s="37"/>
      <c r="W26" s="37"/>
    </row>
    <row r="27" spans="1:23" s="1" customFormat="1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V27" s="37"/>
      <c r="W27" s="37"/>
    </row>
    <row r="28" spans="1:23" s="1" customFormat="1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V28" s="37"/>
      <c r="W28" s="37"/>
    </row>
    <row r="29" spans="1:23" s="1" customFormat="1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V29" s="37"/>
      <c r="W29" s="37"/>
    </row>
    <row r="30" spans="1:23" s="1" customFormat="1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V30" s="37"/>
      <c r="W30" s="37"/>
    </row>
    <row r="31" spans="1:23" s="1" customFormat="1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V31" s="37"/>
      <c r="W31" s="37"/>
    </row>
    <row r="32" spans="1:23" s="1" customFormat="1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V32" s="37"/>
      <c r="W32" s="37"/>
    </row>
    <row r="33" spans="2:23" s="1" customFormat="1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V33" s="37"/>
      <c r="W33" s="37"/>
    </row>
    <row r="34" spans="2:23" s="1" customFormat="1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V34" s="37"/>
      <c r="W34" s="37"/>
    </row>
    <row r="35" spans="2:23" s="1" customFormat="1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V35" s="37"/>
      <c r="W35" s="37"/>
    </row>
  </sheetData>
  <sortState ref="A3:V7">
    <sortCondition descending="1" ref="R3:R7"/>
  </sortState>
  <mergeCells count="2">
    <mergeCell ref="A1:V1"/>
    <mergeCell ref="A9:B9"/>
  </mergeCells>
  <phoneticPr fontId="25" type="noConversion"/>
  <pageMargins left="0.69930555555555596" right="0.69930555555555596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</vt:lpstr>
      <vt:lpstr>突出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2018-09-11T10:26:00Z</cp:lastPrinted>
  <dcterms:created xsi:type="dcterms:W3CDTF">2008-09-11T17:22:00Z</dcterms:created>
  <dcterms:modified xsi:type="dcterms:W3CDTF">2019-09-12T09:29:55Z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