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" i="1"/>
  <c r="R11"/>
  <c r="R10"/>
  <c r="R9"/>
  <c r="R8"/>
  <c r="R7"/>
  <c r="R6"/>
  <c r="R5"/>
  <c r="R4"/>
  <c r="R3"/>
  <c r="P3" l="1"/>
  <c r="F3"/>
  <c r="P10"/>
  <c r="F10"/>
  <c r="P4"/>
  <c r="F4"/>
  <c r="P15"/>
  <c r="F15"/>
  <c r="P14"/>
  <c r="F14"/>
  <c r="P6"/>
  <c r="F6"/>
  <c r="P11"/>
  <c r="F11"/>
  <c r="P13"/>
  <c r="F13"/>
  <c r="P12"/>
  <c r="F12"/>
  <c r="P5"/>
  <c r="F5"/>
  <c r="P7"/>
  <c r="F7"/>
  <c r="P9"/>
  <c r="F9"/>
  <c r="P8"/>
  <c r="F8"/>
  <c r="S4" l="1"/>
  <c r="S7"/>
  <c r="S5"/>
  <c r="S11"/>
  <c r="S9"/>
  <c r="S3"/>
  <c r="S12"/>
  <c r="S6"/>
  <c r="S8"/>
  <c r="S10"/>
</calcChain>
</file>

<file path=xl/sharedStrings.xml><?xml version="1.0" encoding="utf-8"?>
<sst xmlns="http://schemas.openxmlformats.org/spreadsheetml/2006/main" count="85" uniqueCount="62">
  <si>
    <t>专家面试成绩（平均分）</t>
  </si>
  <si>
    <t>综合考核成绩</t>
  </si>
  <si>
    <t>专业综合成绩</t>
  </si>
  <si>
    <t>创新人才</t>
  </si>
  <si>
    <t>3</t>
  </si>
  <si>
    <t>20161001624</t>
  </si>
  <si>
    <t>4</t>
  </si>
  <si>
    <t>20161002788</t>
  </si>
  <si>
    <t>5</t>
  </si>
  <si>
    <t>20161002194</t>
  </si>
  <si>
    <t>6</t>
  </si>
  <si>
    <t>20161000127</t>
  </si>
  <si>
    <t>7</t>
  </si>
  <si>
    <t>8</t>
  </si>
  <si>
    <t>9</t>
  </si>
  <si>
    <t>10</t>
  </si>
  <si>
    <t>20161003636</t>
  </si>
  <si>
    <t>11</t>
  </si>
  <si>
    <t>20161002001</t>
  </si>
  <si>
    <t>12</t>
  </si>
  <si>
    <t>13</t>
  </si>
  <si>
    <t>20161002753</t>
  </si>
  <si>
    <t>放弃面试</t>
    <phoneticPr fontId="12" type="noConversion"/>
  </si>
  <si>
    <t>排名</t>
    <phoneticPr fontId="12" type="noConversion"/>
  </si>
  <si>
    <t>1</t>
    <phoneticPr fontId="12" type="noConversion"/>
  </si>
  <si>
    <t>2</t>
    <phoneticPr fontId="12" type="noConversion"/>
  </si>
  <si>
    <t>学业成绩排名</t>
    <phoneticPr fontId="12" type="noConversion"/>
  </si>
  <si>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</si>
  <si>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</si>
  <si>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</si>
  <si>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</si>
  <si>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</si>
  <si>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</si>
  <si>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</si>
  <si>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</si>
  <si>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</si>
  <si>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rgb="FF000000"/>
        <rFont val="宋体"/>
        <family val="3"/>
        <charset val="134"/>
      </rPr>
      <t>、体育文化艺术类</t>
    </r>
  </si>
  <si>
    <r>
      <t>6</t>
    </r>
    <r>
      <rPr>
        <sz val="10"/>
        <color rgb="FF000000"/>
        <rFont val="宋体"/>
        <family val="3"/>
        <charset val="134"/>
      </rPr>
      <t>、其他类</t>
    </r>
  </si>
  <si>
    <r>
      <t>7</t>
    </r>
    <r>
      <rPr>
        <sz val="10"/>
        <color rgb="FF000000"/>
        <rFont val="宋体"/>
        <family val="3"/>
        <charset val="134"/>
      </rPr>
      <t>、服兵役</t>
    </r>
  </si>
  <si>
    <r>
      <t>8</t>
    </r>
    <r>
      <rPr>
        <sz val="10"/>
        <color rgb="FF000000"/>
        <rFont val="宋体"/>
        <family val="3"/>
        <charset val="134"/>
      </rPr>
      <t>、国际组织实习</t>
    </r>
  </si>
  <si>
    <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</si>
  <si>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indexed="8"/>
        <rFont val="宋体"/>
        <family val="3"/>
        <charset val="134"/>
      </rPr>
      <t>奖励加分合计</t>
    </r>
  </si>
  <si>
    <r>
      <rPr>
        <sz val="10"/>
        <color indexed="8"/>
        <rFont val="宋体"/>
        <family val="3"/>
        <charset val="134"/>
      </rPr>
      <t>申报类别</t>
    </r>
  </si>
  <si>
    <r>
      <rPr>
        <sz val="10"/>
        <color theme="1"/>
        <rFont val="宋体"/>
        <family val="3"/>
        <charset val="134"/>
      </rPr>
      <t>专业</t>
    </r>
  </si>
  <si>
    <r>
      <rPr>
        <sz val="10"/>
        <rFont val="宋体"/>
        <family val="3"/>
        <charset val="134"/>
      </rPr>
      <t>陈雅捷</t>
    </r>
  </si>
  <si>
    <r>
      <rPr>
        <sz val="10"/>
        <color theme="1"/>
        <rFont val="宋体"/>
        <family val="3"/>
        <charset val="134"/>
      </rPr>
      <t>材科实验班</t>
    </r>
  </si>
  <si>
    <r>
      <rPr>
        <sz val="10"/>
        <rFont val="宋体"/>
        <family val="3"/>
        <charset val="134"/>
      </rPr>
      <t>夏明昊</t>
    </r>
  </si>
  <si>
    <r>
      <rPr>
        <sz val="10"/>
        <rFont val="宋体"/>
        <family val="3"/>
        <charset val="134"/>
      </rPr>
      <t>孟翔</t>
    </r>
  </si>
  <si>
    <r>
      <rPr>
        <sz val="10"/>
        <color theme="1"/>
        <rFont val="宋体"/>
        <family val="3"/>
        <charset val="134"/>
      </rPr>
      <t>石璐瑶</t>
    </r>
  </si>
  <si>
    <r>
      <rPr>
        <sz val="10"/>
        <color theme="1"/>
        <rFont val="宋体"/>
        <family val="3"/>
        <charset val="134"/>
      </rPr>
      <t>材化</t>
    </r>
  </si>
  <si>
    <r>
      <rPr>
        <sz val="10"/>
        <rFont val="宋体"/>
        <family val="3"/>
        <charset val="134"/>
      </rPr>
      <t>张振林</t>
    </r>
  </si>
  <si>
    <r>
      <rPr>
        <sz val="10"/>
        <color theme="1"/>
        <rFont val="宋体"/>
        <family val="3"/>
        <charset val="134"/>
      </rPr>
      <t>应用化学</t>
    </r>
  </si>
  <si>
    <r>
      <rPr>
        <sz val="10"/>
        <color theme="1"/>
        <rFont val="宋体"/>
        <family val="3"/>
        <charset val="134"/>
      </rPr>
      <t>郝帅鹏</t>
    </r>
  </si>
  <si>
    <r>
      <rPr>
        <sz val="10"/>
        <color theme="1"/>
        <rFont val="宋体"/>
        <family val="3"/>
        <charset val="134"/>
      </rPr>
      <t>刘寅</t>
    </r>
  </si>
  <si>
    <r>
      <rPr>
        <sz val="10"/>
        <color theme="1"/>
        <rFont val="宋体"/>
        <family val="3"/>
        <charset val="134"/>
      </rPr>
      <t>斛志福</t>
    </r>
  </si>
  <si>
    <r>
      <rPr>
        <sz val="10"/>
        <color theme="1"/>
        <rFont val="宋体"/>
        <family val="3"/>
        <charset val="134"/>
      </rPr>
      <t>材科</t>
    </r>
  </si>
  <si>
    <r>
      <rPr>
        <sz val="10"/>
        <color theme="1"/>
        <rFont val="宋体"/>
        <family val="3"/>
        <charset val="134"/>
      </rPr>
      <t>罗灿</t>
    </r>
  </si>
  <si>
    <r>
      <rPr>
        <sz val="10"/>
        <rFont val="宋体"/>
        <family val="3"/>
        <charset val="134"/>
      </rPr>
      <t>胡慧君</t>
    </r>
  </si>
  <si>
    <r>
      <rPr>
        <sz val="10"/>
        <rFont val="宋体"/>
        <family val="3"/>
        <charset val="134"/>
      </rPr>
      <t>白宇</t>
    </r>
  </si>
  <si>
    <r>
      <rPr>
        <sz val="10"/>
        <rFont val="宋体"/>
        <family val="3"/>
        <charset val="134"/>
      </rPr>
      <t>周杨</t>
    </r>
  </si>
  <si>
    <r>
      <rPr>
        <sz val="10"/>
        <rFont val="宋体"/>
        <family val="3"/>
        <charset val="134"/>
      </rPr>
      <t>张欣阳</t>
    </r>
  </si>
  <si>
    <t>材化学院2020届推免综合成绩第二榜</t>
    <phoneticPr fontId="1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</si>
</sst>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Tahoma"/>
      <charset val="134"/>
    </font>
    <font>
      <sz val="11"/>
      <color theme="1"/>
      <name val="Times New Roman"/>
      <family val="1"/>
    </font>
    <font>
      <sz val="20"/>
      <name val="宋体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Tahoma"/>
      <family val="2"/>
    </font>
    <font>
      <sz val="10"/>
      <name val="宋体"/>
      <family val="3"/>
      <charset val="134"/>
    </font>
    <font>
      <sz val="10"/>
      <name val="宋体"/>
      <family val="1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9C000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 applyNumberFormat="0" applyFon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3" fillId="0" borderId="2" xfId="6" applyNumberFormat="1" applyFont="1" applyFill="1" applyBorder="1" applyAlignment="1">
      <alignment horizontal="center" vertical="center" wrapText="1"/>
    </xf>
    <xf numFmtId="0" fontId="4" fillId="0" borderId="2" xfId="6" applyNumberFormat="1" applyFont="1" applyFill="1" applyBorder="1" applyAlignment="1">
      <alignment horizontal="center" vertical="center" wrapText="1"/>
    </xf>
    <xf numFmtId="49" fontId="5" fillId="2" borderId="2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49" fontId="6" fillId="2" borderId="2" xfId="6" applyNumberFormat="1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/>
    </xf>
    <xf numFmtId="0" fontId="6" fillId="2" borderId="2" xfId="6" applyFont="1" applyFill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6" fillId="2" borderId="2" xfId="5" applyNumberFormat="1" applyFont="1" applyFill="1" applyBorder="1" applyAlignment="1">
      <alignment horizontal="center" vertical="center" wrapText="1"/>
    </xf>
    <xf numFmtId="0" fontId="6" fillId="2" borderId="2" xfId="5" applyNumberFormat="1" applyFont="1" applyFill="1" applyBorder="1" applyAlignment="1">
      <alignment horizontal="center" vertical="center"/>
    </xf>
    <xf numFmtId="0" fontId="3" fillId="2" borderId="2" xfId="6" applyNumberFormat="1" applyFont="1" applyFill="1" applyBorder="1" applyAlignment="1">
      <alignment horizontal="center" vertical="center" wrapText="1"/>
    </xf>
    <xf numFmtId="49" fontId="6" fillId="0" borderId="2" xfId="6" applyNumberFormat="1" applyFont="1" applyFill="1" applyBorder="1" applyAlignment="1">
      <alignment horizontal="center" vertical="center" wrapText="1"/>
    </xf>
    <xf numFmtId="0" fontId="6" fillId="0" borderId="2" xfId="5" applyNumberFormat="1" applyFont="1" applyFill="1" applyBorder="1" applyAlignment="1">
      <alignment horizontal="center" vertical="center"/>
    </xf>
    <xf numFmtId="49" fontId="5" fillId="2" borderId="0" xfId="6" applyNumberFormat="1" applyFont="1" applyFill="1" applyBorder="1" applyAlignment="1">
      <alignment horizontal="center" vertical="center" wrapText="1"/>
    </xf>
    <xf numFmtId="0" fontId="6" fillId="0" borderId="2" xfId="6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4" fillId="2" borderId="2" xfId="6" applyFont="1" applyFill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5" fillId="0" borderId="2" xfId="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8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49" fontId="7" fillId="2" borderId="0" xfId="6" applyNumberFormat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</cellXfs>
  <cellStyles count="12">
    <cellStyle name="差" xfId="1" builtinId="27"/>
    <cellStyle name="常规" xfId="0" builtinId="0"/>
    <cellStyle name="常规 10" xfId="5"/>
    <cellStyle name="常规 11" xfId="6"/>
    <cellStyle name="常规 2" xfId="7"/>
    <cellStyle name="常规 3" xfId="8"/>
    <cellStyle name="常规 4" xfId="9"/>
    <cellStyle name="常规 5" xfId="10"/>
    <cellStyle name="常规 6" xfId="2"/>
    <cellStyle name="常规 7" xfId="11"/>
    <cellStyle name="常规 8" xfId="3"/>
    <cellStyle name="常规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0"/>
  <sheetViews>
    <sheetView tabSelected="1" workbookViewId="0">
      <selection sqref="A1:V1"/>
    </sheetView>
  </sheetViews>
  <sheetFormatPr defaultColWidth="9" defaultRowHeight="15"/>
  <cols>
    <col min="1" max="1" width="4.25" style="1" customWidth="1"/>
    <col min="2" max="2" width="12.625" style="2" customWidth="1"/>
    <col min="3" max="3" width="6.625" style="2" customWidth="1"/>
    <col min="4" max="4" width="8.5" style="2" customWidth="1"/>
    <col min="5" max="5" width="6.5" style="2" customWidth="1"/>
    <col min="6" max="6" width="10.75" style="2" customWidth="1"/>
    <col min="7" max="7" width="5.375" style="2" customWidth="1"/>
    <col min="8" max="8" width="4.375" style="2" customWidth="1"/>
    <col min="9" max="9" width="4.75" style="2" customWidth="1"/>
    <col min="10" max="10" width="5.375" style="2" customWidth="1"/>
    <col min="11" max="15" width="4.875" style="2" customWidth="1"/>
    <col min="16" max="20" width="7" style="2" customWidth="1"/>
    <col min="21" max="21" width="8.875" style="1" customWidth="1"/>
    <col min="22" max="22" width="10.375" style="3" customWidth="1"/>
    <col min="23" max="23" width="8.75" style="3"/>
    <col min="24" max="16384" width="9" style="1"/>
  </cols>
  <sheetData>
    <row r="1" spans="1:23" ht="25.5">
      <c r="A1" s="31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0"/>
    </row>
    <row r="2" spans="1:23" ht="61.5">
      <c r="A2" s="4" t="s">
        <v>27</v>
      </c>
      <c r="B2" s="4" t="s">
        <v>28</v>
      </c>
      <c r="C2" s="23" t="s">
        <v>26</v>
      </c>
      <c r="D2" s="4" t="s">
        <v>29</v>
      </c>
      <c r="E2" s="5" t="s">
        <v>30</v>
      </c>
      <c r="F2" s="4" t="s">
        <v>31</v>
      </c>
      <c r="G2" s="4" t="s">
        <v>32</v>
      </c>
      <c r="H2" s="4" t="s">
        <v>33</v>
      </c>
      <c r="I2" s="4" t="s">
        <v>34</v>
      </c>
      <c r="J2" s="4" t="s">
        <v>35</v>
      </c>
      <c r="K2" s="4" t="s">
        <v>36</v>
      </c>
      <c r="L2" s="4" t="s">
        <v>37</v>
      </c>
      <c r="M2" s="4" t="s">
        <v>38</v>
      </c>
      <c r="N2" s="4" t="s">
        <v>39</v>
      </c>
      <c r="O2" s="4" t="s">
        <v>40</v>
      </c>
      <c r="P2" s="4" t="s">
        <v>41</v>
      </c>
      <c r="Q2" s="22" t="s">
        <v>0</v>
      </c>
      <c r="R2" s="22" t="s">
        <v>1</v>
      </c>
      <c r="S2" s="22" t="s">
        <v>2</v>
      </c>
      <c r="T2" s="22" t="s">
        <v>23</v>
      </c>
      <c r="U2" s="4" t="s">
        <v>42</v>
      </c>
      <c r="V2" s="24" t="s">
        <v>43</v>
      </c>
      <c r="W2" s="20"/>
    </row>
    <row r="3" spans="1:23" ht="24.95" customHeight="1">
      <c r="A3" s="6" t="s">
        <v>24</v>
      </c>
      <c r="B3" s="8" t="s">
        <v>21</v>
      </c>
      <c r="C3" s="25">
        <v>13</v>
      </c>
      <c r="D3" s="14" t="s">
        <v>44</v>
      </c>
      <c r="E3" s="14">
        <v>3.282</v>
      </c>
      <c r="F3" s="10">
        <f t="shared" ref="F3:F15" si="0">60+(E3-1)*10</f>
        <v>82.82</v>
      </c>
      <c r="G3" s="15">
        <v>3</v>
      </c>
      <c r="H3" s="26">
        <v>5</v>
      </c>
      <c r="I3" s="15">
        <v>2</v>
      </c>
      <c r="J3" s="15"/>
      <c r="K3" s="15"/>
      <c r="L3" s="15">
        <v>0.5</v>
      </c>
      <c r="M3" s="15"/>
      <c r="N3" s="15"/>
      <c r="O3" s="15"/>
      <c r="P3" s="27">
        <f t="shared" ref="P3:P15" si="1">SUM(G3:O3)</f>
        <v>10.5</v>
      </c>
      <c r="Q3" s="30">
        <v>9.5299999999999994</v>
      </c>
      <c r="R3" s="10">
        <f>P3*0.5+Q3*0.5</f>
        <v>10.015000000000001</v>
      </c>
      <c r="S3" s="10">
        <f t="shared" ref="S3:S12" si="2">F3*0.8+R3*0.2</f>
        <v>68.259</v>
      </c>
      <c r="T3" s="10">
        <v>1</v>
      </c>
      <c r="U3" s="28" t="s">
        <v>3</v>
      </c>
      <c r="V3" s="29" t="s">
        <v>45</v>
      </c>
    </row>
    <row r="4" spans="1:23" ht="24.95" customHeight="1">
      <c r="A4" s="6" t="s">
        <v>25</v>
      </c>
      <c r="B4" s="16" t="s">
        <v>18</v>
      </c>
      <c r="C4" s="25">
        <v>11</v>
      </c>
      <c r="D4" s="17" t="s">
        <v>46</v>
      </c>
      <c r="E4" s="17">
        <v>3.3940000000000001</v>
      </c>
      <c r="F4" s="7">
        <f t="shared" si="0"/>
        <v>83.94</v>
      </c>
      <c r="G4" s="27">
        <v>0.6</v>
      </c>
      <c r="H4" s="27">
        <v>5</v>
      </c>
      <c r="I4" s="19"/>
      <c r="J4" s="19">
        <v>2</v>
      </c>
      <c r="K4" s="19">
        <v>1</v>
      </c>
      <c r="L4" s="19"/>
      <c r="M4" s="19"/>
      <c r="N4" s="19"/>
      <c r="O4" s="19"/>
      <c r="P4" s="27">
        <f t="shared" si="1"/>
        <v>8.6</v>
      </c>
      <c r="Q4" s="30">
        <v>9.4400000000000013</v>
      </c>
      <c r="R4" s="10">
        <f t="shared" ref="R4:R12" si="3">P4*0.5+Q4*0.5</f>
        <v>9.02</v>
      </c>
      <c r="S4" s="10">
        <f t="shared" si="2"/>
        <v>68.956000000000003</v>
      </c>
      <c r="T4" s="10">
        <v>2</v>
      </c>
      <c r="U4" s="28" t="s">
        <v>3</v>
      </c>
      <c r="V4" s="29" t="s">
        <v>45</v>
      </c>
      <c r="W4" s="1"/>
    </row>
    <row r="5" spans="1:23" ht="24.95" customHeight="1">
      <c r="A5" s="6" t="s">
        <v>4</v>
      </c>
      <c r="B5" s="8" t="s">
        <v>7</v>
      </c>
      <c r="C5" s="25">
        <v>4</v>
      </c>
      <c r="D5" s="9" t="s">
        <v>47</v>
      </c>
      <c r="E5" s="9">
        <v>3.6469999999999998</v>
      </c>
      <c r="F5" s="10">
        <f t="shared" si="0"/>
        <v>86.47</v>
      </c>
      <c r="G5" s="11">
        <v>1</v>
      </c>
      <c r="H5" s="12">
        <v>1</v>
      </c>
      <c r="I5" s="12"/>
      <c r="J5" s="12">
        <v>2</v>
      </c>
      <c r="K5" s="12"/>
      <c r="L5" s="12">
        <v>0.5</v>
      </c>
      <c r="M5" s="12"/>
      <c r="N5" s="11"/>
      <c r="O5" s="12">
        <v>1</v>
      </c>
      <c r="P5" s="12">
        <f t="shared" si="1"/>
        <v>5.5</v>
      </c>
      <c r="Q5" s="30">
        <v>8.4200000000000017</v>
      </c>
      <c r="R5" s="10">
        <f t="shared" si="3"/>
        <v>6.9600000000000009</v>
      </c>
      <c r="S5" s="10">
        <f t="shared" si="2"/>
        <v>70.567999999999998</v>
      </c>
      <c r="T5" s="10">
        <v>3</v>
      </c>
      <c r="U5" s="28" t="s">
        <v>3</v>
      </c>
      <c r="V5" s="29" t="s">
        <v>45</v>
      </c>
      <c r="W5" s="1"/>
    </row>
    <row r="6" spans="1:23" ht="24.95" customHeight="1">
      <c r="A6" s="6" t="s">
        <v>6</v>
      </c>
      <c r="B6" s="29">
        <v>20161004217</v>
      </c>
      <c r="C6" s="25">
        <v>8</v>
      </c>
      <c r="D6" s="29" t="s">
        <v>48</v>
      </c>
      <c r="E6" s="29">
        <v>3.5659999999999998</v>
      </c>
      <c r="F6" s="29">
        <f t="shared" si="0"/>
        <v>85.66</v>
      </c>
      <c r="G6" s="29"/>
      <c r="H6" s="29">
        <v>2</v>
      </c>
      <c r="I6" s="29"/>
      <c r="J6" s="29">
        <v>2</v>
      </c>
      <c r="K6" s="29"/>
      <c r="L6" s="29">
        <v>0.5</v>
      </c>
      <c r="M6" s="29"/>
      <c r="N6" s="29"/>
      <c r="O6" s="29"/>
      <c r="P6" s="27">
        <f t="shared" si="1"/>
        <v>4.5</v>
      </c>
      <c r="Q6" s="30">
        <v>8.3800000000000008</v>
      </c>
      <c r="R6" s="10">
        <f t="shared" si="3"/>
        <v>6.44</v>
      </c>
      <c r="S6" s="10">
        <f t="shared" si="2"/>
        <v>69.816000000000003</v>
      </c>
      <c r="T6" s="10">
        <v>4</v>
      </c>
      <c r="U6" s="28" t="s">
        <v>3</v>
      </c>
      <c r="V6" s="24" t="s">
        <v>49</v>
      </c>
      <c r="W6" s="1"/>
    </row>
    <row r="7" spans="1:23" ht="24.95" customHeight="1">
      <c r="A7" s="6" t="s">
        <v>8</v>
      </c>
      <c r="B7" s="8" t="s">
        <v>5</v>
      </c>
      <c r="C7" s="9">
        <v>3</v>
      </c>
      <c r="D7" s="9" t="s">
        <v>50</v>
      </c>
      <c r="E7" s="9">
        <v>3.6779999999999999</v>
      </c>
      <c r="F7" s="10">
        <f t="shared" si="0"/>
        <v>86.78</v>
      </c>
      <c r="G7" s="11">
        <v>1</v>
      </c>
      <c r="H7" s="12">
        <v>2</v>
      </c>
      <c r="I7" s="12"/>
      <c r="J7" s="12">
        <v>1</v>
      </c>
      <c r="K7" s="12"/>
      <c r="L7" s="12">
        <v>0.5</v>
      </c>
      <c r="M7" s="12"/>
      <c r="N7" s="12"/>
      <c r="O7" s="12"/>
      <c r="P7" s="12">
        <f t="shared" si="1"/>
        <v>4.5</v>
      </c>
      <c r="Q7" s="30">
        <v>8.34</v>
      </c>
      <c r="R7" s="10">
        <f t="shared" si="3"/>
        <v>6.42</v>
      </c>
      <c r="S7" s="10">
        <f t="shared" si="2"/>
        <v>70.708000000000013</v>
      </c>
      <c r="T7" s="10">
        <v>5</v>
      </c>
      <c r="U7" s="28" t="s">
        <v>3</v>
      </c>
      <c r="V7" s="29" t="s">
        <v>51</v>
      </c>
      <c r="W7" s="1"/>
    </row>
    <row r="8" spans="1:23" ht="24.95" customHeight="1">
      <c r="A8" s="6" t="s">
        <v>10</v>
      </c>
      <c r="B8" s="29">
        <v>20161001952</v>
      </c>
      <c r="C8" s="25">
        <v>1</v>
      </c>
      <c r="D8" s="29" t="s">
        <v>52</v>
      </c>
      <c r="E8" s="29">
        <v>3.7530000000000001</v>
      </c>
      <c r="F8" s="7">
        <f t="shared" si="0"/>
        <v>87.53</v>
      </c>
      <c r="G8" s="29"/>
      <c r="H8" s="29">
        <v>1</v>
      </c>
      <c r="I8" s="29"/>
      <c r="J8" s="29">
        <v>2</v>
      </c>
      <c r="K8" s="29"/>
      <c r="L8" s="29">
        <v>0.5</v>
      </c>
      <c r="M8" s="29"/>
      <c r="N8" s="29"/>
      <c r="O8" s="29"/>
      <c r="P8" s="27">
        <f t="shared" si="1"/>
        <v>3.5</v>
      </c>
      <c r="Q8" s="30">
        <v>8.08</v>
      </c>
      <c r="R8" s="10">
        <f t="shared" si="3"/>
        <v>5.79</v>
      </c>
      <c r="S8" s="10">
        <f t="shared" si="2"/>
        <v>71.182000000000002</v>
      </c>
      <c r="T8" s="10">
        <v>6</v>
      </c>
      <c r="U8" s="28" t="s">
        <v>3</v>
      </c>
      <c r="V8" s="24" t="s">
        <v>49</v>
      </c>
      <c r="W8" s="1"/>
    </row>
    <row r="9" spans="1:23" ht="24.95" customHeight="1">
      <c r="A9" s="6" t="s">
        <v>12</v>
      </c>
      <c r="B9" s="29">
        <v>20161003700</v>
      </c>
      <c r="C9" s="25">
        <v>2</v>
      </c>
      <c r="D9" s="29" t="s">
        <v>53</v>
      </c>
      <c r="E9" s="29">
        <v>3.7250000000000001</v>
      </c>
      <c r="F9" s="7">
        <f t="shared" si="0"/>
        <v>87.25</v>
      </c>
      <c r="G9" s="29">
        <v>1</v>
      </c>
      <c r="H9" s="29"/>
      <c r="I9" s="29"/>
      <c r="J9" s="29">
        <v>2</v>
      </c>
      <c r="K9" s="29"/>
      <c r="L9" s="29"/>
      <c r="M9" s="29"/>
      <c r="N9" s="29"/>
      <c r="O9" s="29"/>
      <c r="P9" s="27">
        <f t="shared" si="1"/>
        <v>3</v>
      </c>
      <c r="Q9" s="30">
        <v>8.1499999999999986</v>
      </c>
      <c r="R9" s="10">
        <f t="shared" si="3"/>
        <v>5.5749999999999993</v>
      </c>
      <c r="S9" s="10">
        <f t="shared" si="2"/>
        <v>70.914999999999992</v>
      </c>
      <c r="T9" s="10">
        <v>7</v>
      </c>
      <c r="U9" s="28" t="s">
        <v>3</v>
      </c>
      <c r="V9" s="24" t="s">
        <v>49</v>
      </c>
      <c r="W9" s="1"/>
    </row>
    <row r="10" spans="1:23" ht="24.95" customHeight="1">
      <c r="A10" s="6" t="s">
        <v>13</v>
      </c>
      <c r="B10" s="29">
        <v>20161002977</v>
      </c>
      <c r="C10" s="9">
        <v>12</v>
      </c>
      <c r="D10" s="29" t="s">
        <v>54</v>
      </c>
      <c r="E10" s="29">
        <v>3.3679999999999999</v>
      </c>
      <c r="F10" s="7">
        <f t="shared" si="0"/>
        <v>83.68</v>
      </c>
      <c r="G10" s="29"/>
      <c r="H10" s="29"/>
      <c r="I10" s="29"/>
      <c r="J10" s="29">
        <v>1</v>
      </c>
      <c r="K10" s="29"/>
      <c r="L10" s="29">
        <v>0.5</v>
      </c>
      <c r="M10" s="29"/>
      <c r="N10" s="29"/>
      <c r="O10" s="29"/>
      <c r="P10" s="27">
        <f t="shared" si="1"/>
        <v>1.5</v>
      </c>
      <c r="Q10" s="30">
        <v>9.32</v>
      </c>
      <c r="R10" s="10">
        <f t="shared" si="3"/>
        <v>5.41</v>
      </c>
      <c r="S10" s="10">
        <f t="shared" si="2"/>
        <v>68.025999999999996</v>
      </c>
      <c r="T10" s="10">
        <v>8</v>
      </c>
      <c r="U10" s="28" t="s">
        <v>3</v>
      </c>
      <c r="V10" s="24" t="s">
        <v>55</v>
      </c>
      <c r="W10" s="1"/>
    </row>
    <row r="11" spans="1:23" ht="24.95" customHeight="1">
      <c r="A11" s="6" t="s">
        <v>14</v>
      </c>
      <c r="B11" s="29">
        <v>20161001470</v>
      </c>
      <c r="C11" s="25">
        <v>7</v>
      </c>
      <c r="D11" s="29" t="s">
        <v>56</v>
      </c>
      <c r="E11" s="29">
        <v>3.569</v>
      </c>
      <c r="F11" s="7">
        <f t="shared" si="0"/>
        <v>85.69</v>
      </c>
      <c r="G11" s="29"/>
      <c r="H11" s="29"/>
      <c r="I11" s="29"/>
      <c r="J11" s="29">
        <v>1</v>
      </c>
      <c r="K11" s="29"/>
      <c r="L11" s="29">
        <v>0.5</v>
      </c>
      <c r="M11" s="29"/>
      <c r="N11" s="29"/>
      <c r="O11" s="29"/>
      <c r="P11" s="27">
        <f t="shared" si="1"/>
        <v>1.5</v>
      </c>
      <c r="Q11" s="30">
        <v>8.8499999999999979</v>
      </c>
      <c r="R11" s="10">
        <f t="shared" si="3"/>
        <v>5.1749999999999989</v>
      </c>
      <c r="S11" s="10">
        <f t="shared" si="2"/>
        <v>69.587000000000003</v>
      </c>
      <c r="T11" s="10">
        <v>9</v>
      </c>
      <c r="U11" s="28" t="s">
        <v>3</v>
      </c>
      <c r="V11" s="24" t="s">
        <v>55</v>
      </c>
    </row>
    <row r="12" spans="1:23" ht="24.95" customHeight="1">
      <c r="A12" s="6" t="s">
        <v>15</v>
      </c>
      <c r="B12" s="8" t="s">
        <v>9</v>
      </c>
      <c r="C12" s="25">
        <v>5</v>
      </c>
      <c r="D12" s="13" t="s">
        <v>57</v>
      </c>
      <c r="E12" s="14">
        <v>3.6429999999999998</v>
      </c>
      <c r="F12" s="10">
        <f t="shared" si="0"/>
        <v>86.43</v>
      </c>
      <c r="G12" s="15"/>
      <c r="H12" s="15"/>
      <c r="I12" s="15"/>
      <c r="J12" s="15"/>
      <c r="K12" s="15"/>
      <c r="L12" s="15">
        <v>0.5</v>
      </c>
      <c r="M12" s="15"/>
      <c r="N12" s="15"/>
      <c r="O12" s="15"/>
      <c r="P12" s="27">
        <f t="shared" si="1"/>
        <v>0.5</v>
      </c>
      <c r="Q12" s="30">
        <v>8.2900000000000009</v>
      </c>
      <c r="R12" s="10">
        <f t="shared" si="3"/>
        <v>4.3950000000000005</v>
      </c>
      <c r="S12" s="10">
        <f t="shared" si="2"/>
        <v>70.02300000000001</v>
      </c>
      <c r="T12" s="10">
        <v>10</v>
      </c>
      <c r="U12" s="28" t="s">
        <v>3</v>
      </c>
      <c r="V12" s="24" t="s">
        <v>51</v>
      </c>
    </row>
    <row r="13" spans="1:23" ht="24.95" customHeight="1">
      <c r="A13" s="6" t="s">
        <v>17</v>
      </c>
      <c r="B13" s="8" t="s">
        <v>11</v>
      </c>
      <c r="C13" s="9">
        <v>6</v>
      </c>
      <c r="D13" s="14" t="s">
        <v>58</v>
      </c>
      <c r="E13" s="14">
        <v>3.6070000000000002</v>
      </c>
      <c r="F13" s="10">
        <f t="shared" si="0"/>
        <v>86.07</v>
      </c>
      <c r="G13" s="15"/>
      <c r="H13" s="15"/>
      <c r="I13" s="15"/>
      <c r="J13" s="15">
        <v>1</v>
      </c>
      <c r="K13" s="15"/>
      <c r="L13" s="15"/>
      <c r="M13" s="15"/>
      <c r="N13" s="15"/>
      <c r="O13" s="15">
        <v>1</v>
      </c>
      <c r="P13" s="27">
        <f t="shared" si="1"/>
        <v>2</v>
      </c>
      <c r="Q13" s="21" t="s">
        <v>22</v>
      </c>
      <c r="R13" s="10"/>
      <c r="S13" s="10"/>
      <c r="T13" s="10"/>
      <c r="U13" s="28" t="s">
        <v>3</v>
      </c>
      <c r="V13" s="24" t="s">
        <v>51</v>
      </c>
    </row>
    <row r="14" spans="1:23" ht="24.95" customHeight="1">
      <c r="A14" s="6" t="s">
        <v>19</v>
      </c>
      <c r="B14" s="29">
        <v>20161003832</v>
      </c>
      <c r="C14" s="9">
        <v>9</v>
      </c>
      <c r="D14" s="14" t="s">
        <v>59</v>
      </c>
      <c r="E14" s="14">
        <v>3.54</v>
      </c>
      <c r="F14" s="10">
        <f t="shared" si="0"/>
        <v>85.4</v>
      </c>
      <c r="G14" s="15"/>
      <c r="H14" s="15">
        <v>1</v>
      </c>
      <c r="I14" s="15"/>
      <c r="J14" s="15"/>
      <c r="K14" s="15"/>
      <c r="L14" s="15"/>
      <c r="M14" s="15"/>
      <c r="N14" s="15"/>
      <c r="O14" s="15"/>
      <c r="P14" s="27">
        <f t="shared" si="1"/>
        <v>1</v>
      </c>
      <c r="Q14" s="21" t="s">
        <v>22</v>
      </c>
      <c r="R14" s="10"/>
      <c r="S14" s="10"/>
      <c r="T14" s="10"/>
      <c r="U14" s="28" t="s">
        <v>3</v>
      </c>
      <c r="V14" s="24" t="s">
        <v>51</v>
      </c>
    </row>
    <row r="15" spans="1:23" ht="24.95" customHeight="1">
      <c r="A15" s="6" t="s">
        <v>20</v>
      </c>
      <c r="B15" s="8" t="s">
        <v>16</v>
      </c>
      <c r="C15" s="25">
        <v>10</v>
      </c>
      <c r="D15" s="14" t="s">
        <v>60</v>
      </c>
      <c r="E15" s="14">
        <v>3.4350000000000001</v>
      </c>
      <c r="F15" s="10">
        <f t="shared" si="0"/>
        <v>84.35</v>
      </c>
      <c r="G15" s="15"/>
      <c r="H15" s="15"/>
      <c r="I15" s="15">
        <v>2</v>
      </c>
      <c r="J15" s="15"/>
      <c r="K15" s="15"/>
      <c r="L15" s="15">
        <v>0.5</v>
      </c>
      <c r="M15" s="15"/>
      <c r="N15" s="15"/>
      <c r="O15" s="15"/>
      <c r="P15" s="27">
        <f t="shared" si="1"/>
        <v>2.5</v>
      </c>
      <c r="Q15" s="21" t="s">
        <v>22</v>
      </c>
      <c r="R15" s="10"/>
      <c r="S15" s="10"/>
      <c r="T15" s="10"/>
      <c r="U15" s="28" t="s">
        <v>3</v>
      </c>
      <c r="V15" s="24" t="s">
        <v>51</v>
      </c>
    </row>
    <row r="16" spans="1:23">
      <c r="A16" s="18"/>
    </row>
    <row r="17" spans="1:2">
      <c r="A17" s="32"/>
      <c r="B17" s="33"/>
    </row>
    <row r="18" spans="1:2">
      <c r="A18" s="18"/>
    </row>
    <row r="19" spans="1:2">
      <c r="A19" s="18"/>
    </row>
    <row r="20" spans="1:2">
      <c r="A20" s="18"/>
    </row>
  </sheetData>
  <sortState ref="A3:V15">
    <sortCondition descending="1" ref="R3:R15"/>
  </sortState>
  <mergeCells count="2">
    <mergeCell ref="A1:V1"/>
    <mergeCell ref="A17:B17"/>
  </mergeCells>
  <phoneticPr fontId="12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2018-09-11T10:26:00Z</cp:lastPrinted>
  <dcterms:created xsi:type="dcterms:W3CDTF">2008-09-11T17:22:00Z</dcterms:created>
  <dcterms:modified xsi:type="dcterms:W3CDTF">2019-09-12T09:30:32Z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