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复试有专业笔试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<sst xmlns="http://schemas.openxmlformats.org/spreadsheetml/2006/main" count="216" uniqueCount="70">
  <si>
    <r>
      <rPr>
        <b/>
        <sz val="16"/>
        <rFont val="仿宋_GB2312"/>
        <charset val="134"/>
      </rPr>
      <t>江西理工大学应急管理与安全工程学院</t>
    </r>
    <r>
      <rPr>
        <b/>
        <sz val="16"/>
        <rFont val="宋体"/>
        <charset val="134"/>
        <scheme val="minor"/>
      </rPr>
      <t>2023年</t>
    </r>
    <r>
      <rPr>
        <b/>
        <sz val="16"/>
        <rFont val="仿宋_GB2312"/>
        <charset val="134"/>
      </rPr>
      <t>硕士研究生拟录取名单公示（公共管理专硕一志愿）</t>
    </r>
  </si>
  <si>
    <t>序号</t>
  </si>
  <si>
    <t>学院</t>
  </si>
  <si>
    <t>考生编号</t>
  </si>
  <si>
    <t>姓名</t>
  </si>
  <si>
    <t>初试成绩</t>
  </si>
  <si>
    <t>复试总成绩</t>
  </si>
  <si>
    <r>
      <rPr>
        <b/>
        <sz val="11"/>
        <color rgb="FF000000"/>
        <rFont val="Microsoft YaHei UI"/>
        <charset val="134"/>
      </rPr>
      <t>总成绩</t>
    </r>
    <r>
      <rPr>
        <b/>
        <sz val="11"/>
        <color rgb="FF000000"/>
        <rFont val="仿宋_GB2312"/>
        <charset val="134"/>
      </rPr>
      <t>成绩折算办法</t>
    </r>
  </si>
  <si>
    <t>总成绩</t>
  </si>
  <si>
    <t>拟录取专业代码</t>
  </si>
  <si>
    <t>拟录取专业名称</t>
  </si>
  <si>
    <t>综合排名</t>
  </si>
  <si>
    <r>
      <rPr>
        <b/>
        <sz val="11"/>
        <color rgb="FF000000"/>
        <rFont val="Microsoft YaHei UI"/>
        <charset val="134"/>
      </rPr>
      <t>是否</t>
    </r>
    <r>
      <rPr>
        <b/>
        <sz val="11"/>
        <color rgb="FF000000"/>
        <rFont val="仿宋_GB2312"/>
        <charset val="134"/>
      </rPr>
      <t>拟录取</t>
    </r>
  </si>
  <si>
    <t>学习方式</t>
  </si>
  <si>
    <t>类别</t>
  </si>
  <si>
    <t>备注</t>
  </si>
  <si>
    <t>应急管理与安全工程学院</t>
  </si>
  <si>
    <t>104073125200271</t>
  </si>
  <si>
    <t>林毅敏</t>
  </si>
  <si>
    <t>(初试成绩/3)*0.6+复试成绩*0.4</t>
  </si>
  <si>
    <t>125200</t>
  </si>
  <si>
    <t>公共管理</t>
  </si>
  <si>
    <t>拟录取</t>
  </si>
  <si>
    <t>全日制</t>
  </si>
  <si>
    <t>一志愿</t>
  </si>
  <si>
    <t>104073125200258</t>
  </si>
  <si>
    <t>肖梦怡</t>
  </si>
  <si>
    <t>104073125200188</t>
  </si>
  <si>
    <t>朱军</t>
  </si>
  <si>
    <t>非全日制</t>
  </si>
  <si>
    <t>104073125200035</t>
  </si>
  <si>
    <t>曾庆珍</t>
  </si>
  <si>
    <t>104073125200062</t>
  </si>
  <si>
    <t>曾宏</t>
  </si>
  <si>
    <t>104073125200060</t>
  </si>
  <si>
    <t>刘绚</t>
  </si>
  <si>
    <t>104073125200148</t>
  </si>
  <si>
    <t>李燕</t>
  </si>
  <si>
    <t>104073125200029</t>
  </si>
  <si>
    <t>卢倩</t>
  </si>
  <si>
    <t>104073125200280</t>
  </si>
  <si>
    <t>王欣怡</t>
  </si>
  <si>
    <t>104073125200123</t>
  </si>
  <si>
    <t>赖祖松</t>
  </si>
  <si>
    <t>104073125200236</t>
  </si>
  <si>
    <t>彭嘉敏</t>
  </si>
  <si>
    <t>农村义务教育阶段学校教师特设岗位计划（初试总分加10分）</t>
  </si>
  <si>
    <t>104073125200207</t>
  </si>
  <si>
    <t>刘浩</t>
  </si>
  <si>
    <t>104073125200087</t>
  </si>
  <si>
    <t>陈钇均</t>
  </si>
  <si>
    <t>104073125200155</t>
  </si>
  <si>
    <t>王静</t>
  </si>
  <si>
    <t>104073125200237</t>
  </si>
  <si>
    <t>王晶</t>
  </si>
  <si>
    <t>104073125200020</t>
  </si>
  <si>
    <t>邱丽媛</t>
  </si>
  <si>
    <t>104073125200117</t>
  </si>
  <si>
    <t>方贤文</t>
  </si>
  <si>
    <t>104073125200232</t>
  </si>
  <si>
    <t>邬徐盛</t>
  </si>
  <si>
    <t>104073125200027</t>
  </si>
  <si>
    <t>李静雯</t>
  </si>
  <si>
    <t>104073125200253</t>
  </si>
  <si>
    <t>毛敏</t>
  </si>
  <si>
    <t>104073125200047</t>
  </si>
  <si>
    <t>张励扬</t>
  </si>
  <si>
    <t>104073125200031</t>
  </si>
  <si>
    <t>侯棋文</t>
  </si>
  <si>
    <t>“退役大学生士兵”专项计划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</si>
</sst>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sz val="11"/>
      <color rgb="FF000000"/>
      <name val="仿宋_GB2312"/>
      <charset val="134"/>
    </font>
    <font>
      <b/>
      <sz val="11"/>
      <color rgb="FF000000"/>
      <name val="Microsoft YaHei UI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25307;&#29983;\&#19968;&#24535;&#24895;\&#20844;&#20849;&#31649;&#29702;&#19968;&#24535;&#24895;&#19987;&#19994;&#25104;&#32489;&#35745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曾宏</v>
          </cell>
          <cell r="C3">
            <v>57</v>
          </cell>
          <cell r="D3">
            <v>60</v>
          </cell>
          <cell r="E3">
            <v>57</v>
          </cell>
          <cell r="F3">
            <v>62</v>
          </cell>
          <cell r="G3">
            <v>62</v>
          </cell>
          <cell r="H3">
            <v>59.6</v>
          </cell>
          <cell r="I3">
            <v>25</v>
          </cell>
          <cell r="J3">
            <v>84.6</v>
          </cell>
        </row>
        <row r="4">
          <cell r="B4" t="str">
            <v>邱丽媛</v>
          </cell>
          <cell r="C4">
            <v>55</v>
          </cell>
          <cell r="D4">
            <v>52</v>
          </cell>
          <cell r="E4">
            <v>61</v>
          </cell>
          <cell r="F4">
            <v>63</v>
          </cell>
          <cell r="G4">
            <v>64</v>
          </cell>
          <cell r="H4">
            <v>59</v>
          </cell>
          <cell r="I4">
            <v>19.5</v>
          </cell>
          <cell r="J4">
            <v>78.5</v>
          </cell>
        </row>
        <row r="5">
          <cell r="B5" t="str">
            <v>王静</v>
          </cell>
          <cell r="C5">
            <v>57</v>
          </cell>
          <cell r="D5">
            <v>62</v>
          </cell>
          <cell r="E5">
            <v>58.5</v>
          </cell>
          <cell r="F5">
            <v>59</v>
          </cell>
          <cell r="G5">
            <v>63</v>
          </cell>
          <cell r="H5">
            <v>59.9</v>
          </cell>
          <cell r="I5">
            <v>19</v>
          </cell>
          <cell r="J5">
            <v>78.9</v>
          </cell>
        </row>
        <row r="6">
          <cell r="B6" t="str">
            <v>朱军</v>
          </cell>
          <cell r="C6">
            <v>63</v>
          </cell>
          <cell r="D6">
            <v>57</v>
          </cell>
          <cell r="E6">
            <v>56</v>
          </cell>
          <cell r="F6">
            <v>64</v>
          </cell>
          <cell r="G6">
            <v>58</v>
          </cell>
          <cell r="H6">
            <v>59.6</v>
          </cell>
          <cell r="I6">
            <v>24.5</v>
          </cell>
          <cell r="J6">
            <v>84.1</v>
          </cell>
        </row>
        <row r="7">
          <cell r="B7" t="str">
            <v>李燕</v>
          </cell>
          <cell r="C7">
            <v>66</v>
          </cell>
          <cell r="D7">
            <v>64</v>
          </cell>
          <cell r="E7">
            <v>55</v>
          </cell>
          <cell r="F7">
            <v>58</v>
          </cell>
          <cell r="G7">
            <v>62</v>
          </cell>
          <cell r="H7">
            <v>61</v>
          </cell>
          <cell r="I7">
            <v>22.5</v>
          </cell>
          <cell r="J7">
            <v>83.5</v>
          </cell>
        </row>
        <row r="8">
          <cell r="B8" t="str">
            <v>刘绚</v>
          </cell>
          <cell r="C8">
            <v>62</v>
          </cell>
          <cell r="D8">
            <v>62</v>
          </cell>
          <cell r="E8">
            <v>54</v>
          </cell>
          <cell r="F8">
            <v>66</v>
          </cell>
          <cell r="G8">
            <v>67</v>
          </cell>
          <cell r="H8">
            <v>62.2</v>
          </cell>
          <cell r="I8">
            <v>22.5</v>
          </cell>
          <cell r="J8">
            <v>84.7</v>
          </cell>
        </row>
        <row r="9">
          <cell r="B9" t="str">
            <v>邬徐盛</v>
          </cell>
          <cell r="C9">
            <v>60</v>
          </cell>
          <cell r="D9">
            <v>59</v>
          </cell>
          <cell r="E9">
            <v>54</v>
          </cell>
          <cell r="F9">
            <v>59</v>
          </cell>
          <cell r="G9">
            <v>64</v>
          </cell>
          <cell r="H9">
            <v>59.2</v>
          </cell>
          <cell r="I9">
            <v>18.5</v>
          </cell>
          <cell r="J9">
            <v>77.7</v>
          </cell>
        </row>
        <row r="10">
          <cell r="B10" t="str">
            <v>方贤文</v>
          </cell>
          <cell r="C10">
            <v>60</v>
          </cell>
          <cell r="D10">
            <v>57</v>
          </cell>
          <cell r="E10">
            <v>55</v>
          </cell>
          <cell r="F10">
            <v>61</v>
          </cell>
          <cell r="G10">
            <v>62</v>
          </cell>
          <cell r="H10">
            <v>59</v>
          </cell>
          <cell r="I10">
            <v>14.5</v>
          </cell>
          <cell r="J10">
            <v>73.5</v>
          </cell>
        </row>
        <row r="11">
          <cell r="B11" t="str">
            <v>赖祖松</v>
          </cell>
          <cell r="C11">
            <v>57</v>
          </cell>
          <cell r="D11">
            <v>64</v>
          </cell>
          <cell r="E11">
            <v>53</v>
          </cell>
          <cell r="F11">
            <v>57</v>
          </cell>
          <cell r="G11">
            <v>60</v>
          </cell>
          <cell r="H11">
            <v>58.2</v>
          </cell>
          <cell r="I11">
            <v>19</v>
          </cell>
          <cell r="J11">
            <v>77.2</v>
          </cell>
        </row>
        <row r="12">
          <cell r="B12" t="str">
            <v>卢倩</v>
          </cell>
          <cell r="C12">
            <v>50</v>
          </cell>
          <cell r="D12">
            <v>57</v>
          </cell>
          <cell r="E12">
            <v>56</v>
          </cell>
          <cell r="F12">
            <v>60</v>
          </cell>
          <cell r="G12">
            <v>59</v>
          </cell>
          <cell r="H12">
            <v>56.4</v>
          </cell>
          <cell r="I12">
            <v>20.5</v>
          </cell>
          <cell r="J12">
            <v>76.9</v>
          </cell>
        </row>
        <row r="13">
          <cell r="B13" t="str">
            <v>彭嘉敏</v>
          </cell>
          <cell r="C13">
            <v>61</v>
          </cell>
          <cell r="D13">
            <v>62</v>
          </cell>
          <cell r="E13">
            <v>57</v>
          </cell>
          <cell r="F13">
            <v>63</v>
          </cell>
          <cell r="G13">
            <v>64</v>
          </cell>
          <cell r="H13">
            <v>61.4</v>
          </cell>
          <cell r="I13">
            <v>24</v>
          </cell>
          <cell r="J13">
            <v>85.4</v>
          </cell>
        </row>
        <row r="14">
          <cell r="B14" t="str">
            <v>侯棋文</v>
          </cell>
          <cell r="C14">
            <v>62</v>
          </cell>
          <cell r="D14">
            <v>61</v>
          </cell>
          <cell r="E14">
            <v>55</v>
          </cell>
          <cell r="F14">
            <v>57</v>
          </cell>
          <cell r="G14">
            <v>62</v>
          </cell>
          <cell r="H14">
            <v>59.4</v>
          </cell>
          <cell r="I14">
            <v>19.5</v>
          </cell>
          <cell r="J14">
            <v>78.9</v>
          </cell>
        </row>
        <row r="15">
          <cell r="B15" t="str">
            <v>王欣怡</v>
          </cell>
          <cell r="C15">
            <v>54</v>
          </cell>
          <cell r="D15">
            <v>63</v>
          </cell>
          <cell r="E15">
            <v>57</v>
          </cell>
          <cell r="F15">
            <v>58</v>
          </cell>
          <cell r="G15">
            <v>59</v>
          </cell>
          <cell r="H15">
            <v>58.2</v>
          </cell>
          <cell r="I15">
            <v>23.5</v>
          </cell>
          <cell r="J15">
            <v>81.7</v>
          </cell>
        </row>
        <row r="16">
          <cell r="B16" t="str">
            <v>肖梦怡</v>
          </cell>
          <cell r="C16">
            <v>57</v>
          </cell>
          <cell r="D16">
            <v>58</v>
          </cell>
          <cell r="E16">
            <v>56</v>
          </cell>
          <cell r="F16">
            <v>59</v>
          </cell>
          <cell r="G16">
            <v>59</v>
          </cell>
          <cell r="H16">
            <v>57.8</v>
          </cell>
          <cell r="I16">
            <v>16.5</v>
          </cell>
          <cell r="J16">
            <v>74.3</v>
          </cell>
        </row>
        <row r="17">
          <cell r="B17" t="str">
            <v>毛敏</v>
          </cell>
          <cell r="C17">
            <v>62</v>
          </cell>
          <cell r="D17">
            <v>50</v>
          </cell>
          <cell r="E17">
            <v>55</v>
          </cell>
          <cell r="F17">
            <v>54</v>
          </cell>
          <cell r="G17">
            <v>61</v>
          </cell>
          <cell r="H17">
            <v>56.4</v>
          </cell>
          <cell r="I17">
            <v>17</v>
          </cell>
          <cell r="J17">
            <v>73.4</v>
          </cell>
        </row>
        <row r="18">
          <cell r="B18" t="str">
            <v>王晶</v>
          </cell>
          <cell r="C18">
            <v>60</v>
          </cell>
          <cell r="D18">
            <v>60</v>
          </cell>
          <cell r="E18">
            <v>57</v>
          </cell>
          <cell r="F18">
            <v>56</v>
          </cell>
          <cell r="G18">
            <v>60</v>
          </cell>
          <cell r="H18">
            <v>58.6</v>
          </cell>
          <cell r="I18">
            <v>19</v>
          </cell>
          <cell r="J18">
            <v>77.6</v>
          </cell>
        </row>
        <row r="19">
          <cell r="B19" t="str">
            <v>林毅敏</v>
          </cell>
          <cell r="C19">
            <v>57</v>
          </cell>
          <cell r="D19">
            <v>62</v>
          </cell>
          <cell r="E19">
            <v>55</v>
          </cell>
          <cell r="F19">
            <v>67</v>
          </cell>
          <cell r="G19">
            <v>65</v>
          </cell>
          <cell r="H19">
            <v>61.2</v>
          </cell>
          <cell r="I19">
            <v>28.5</v>
          </cell>
          <cell r="J19">
            <v>89.7</v>
          </cell>
        </row>
        <row r="20">
          <cell r="B20" t="str">
            <v>李静雯</v>
          </cell>
          <cell r="C20">
            <v>52</v>
          </cell>
          <cell r="D20">
            <v>57</v>
          </cell>
          <cell r="E20">
            <v>55</v>
          </cell>
          <cell r="F20">
            <v>59</v>
          </cell>
          <cell r="G20">
            <v>60</v>
          </cell>
          <cell r="H20">
            <v>56.6</v>
          </cell>
          <cell r="I20">
            <v>18.5</v>
          </cell>
          <cell r="J20">
            <v>75.1</v>
          </cell>
        </row>
        <row r="21">
          <cell r="B21" t="str">
            <v>曾庆珍</v>
          </cell>
          <cell r="C21">
            <v>63</v>
          </cell>
          <cell r="D21">
            <v>63</v>
          </cell>
          <cell r="E21">
            <v>61</v>
          </cell>
          <cell r="F21">
            <v>66</v>
          </cell>
          <cell r="G21">
            <v>68</v>
          </cell>
          <cell r="H21">
            <v>64.2</v>
          </cell>
          <cell r="I21">
            <v>25</v>
          </cell>
          <cell r="J21">
            <v>89.2</v>
          </cell>
        </row>
        <row r="22">
          <cell r="B22" t="str">
            <v>刘浩</v>
          </cell>
          <cell r="C22">
            <v>50</v>
          </cell>
          <cell r="D22">
            <v>51</v>
          </cell>
          <cell r="E22">
            <v>59</v>
          </cell>
          <cell r="F22">
            <v>55</v>
          </cell>
          <cell r="G22">
            <v>59</v>
          </cell>
          <cell r="H22">
            <v>54.8</v>
          </cell>
          <cell r="I22">
            <v>26.5</v>
          </cell>
          <cell r="J22">
            <v>81.3</v>
          </cell>
        </row>
        <row r="23">
          <cell r="B23" t="str">
            <v>张励扬</v>
          </cell>
          <cell r="C23">
            <v>50</v>
          </cell>
          <cell r="D23">
            <v>58</v>
          </cell>
          <cell r="E23">
            <v>55</v>
          </cell>
          <cell r="F23">
            <v>54</v>
          </cell>
          <cell r="G23">
            <v>57</v>
          </cell>
          <cell r="H23">
            <v>54.8</v>
          </cell>
          <cell r="I23">
            <v>17.5</v>
          </cell>
          <cell r="J23">
            <v>72.3</v>
          </cell>
        </row>
        <row r="24">
          <cell r="B24" t="str">
            <v>陈钇均</v>
          </cell>
          <cell r="C24">
            <v>58</v>
          </cell>
          <cell r="D24">
            <v>58</v>
          </cell>
          <cell r="E24">
            <v>55</v>
          </cell>
          <cell r="F24">
            <v>58</v>
          </cell>
          <cell r="G24">
            <v>60</v>
          </cell>
          <cell r="H24">
            <v>57.8</v>
          </cell>
          <cell r="I24">
            <v>24</v>
          </cell>
          <cell r="J24">
            <v>81.8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C1" workbookViewId="0">
      <selection activeCell="E13" sqref="E13"/>
    </sheetView>
  </sheetViews>
  <sheetFormatPr defaultColWidth="9" defaultRowHeight="14"/>
  <cols>
    <col min="1" max="1" width="6" style="1" customWidth="1"/>
    <col min="2" max="2" width="26.7272727272727" style="1" customWidth="1"/>
    <col min="3" max="3" width="19.6363636363636" style="2" customWidth="1"/>
    <col min="4" max="4" width="9" style="1"/>
    <col min="5" max="5" width="14.9090909090909" style="1" customWidth="1"/>
    <col min="6" max="6" width="11.2545454545455" style="1" customWidth="1"/>
    <col min="7" max="7" width="40.8181818181818" style="1" customWidth="1"/>
    <col min="8" max="8" width="9" style="1"/>
    <col min="9" max="9" width="17.3727272727273" style="2" customWidth="1"/>
    <col min="10" max="10" width="18.8181818181818" style="1" customWidth="1"/>
    <col min="11" max="11" width="11" style="1" customWidth="1"/>
    <col min="12" max="12" width="14.3636363636364" style="1" customWidth="1"/>
    <col min="13" max="13" width="13.0909090909091" style="1" customWidth="1"/>
    <col min="14" max="14" width="7.5" style="1" customWidth="1"/>
    <col min="15" max="15" width="55.7272727272727" style="1" customWidth="1"/>
    <col min="16" max="16384" width="9" style="1"/>
  </cols>
  <sheetData>
    <row r="1" ht="4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</row>
    <row r="2" ht="34" customHeight="1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8">
        <v>1</v>
      </c>
      <c r="B3" s="8" t="s">
        <v>16</v>
      </c>
      <c r="C3" s="8" t="s">
        <v>17</v>
      </c>
      <c r="D3" s="8" t="s">
        <v>18</v>
      </c>
      <c r="E3" s="8">
        <v>180</v>
      </c>
      <c r="F3" s="8">
        <f>VLOOKUP(D3,[1]Sheet1!B$3:J$24,9,0)</f>
        <v>89.7</v>
      </c>
      <c r="G3" s="8" t="s">
        <v>19</v>
      </c>
      <c r="H3" s="8">
        <f t="shared" ref="H3:H8" si="0">E3/3*0.6+F3*0.4</f>
        <v>71.88</v>
      </c>
      <c r="I3" s="8" t="s">
        <v>20</v>
      </c>
      <c r="J3" s="8" t="s">
        <v>21</v>
      </c>
      <c r="K3" s="8">
        <v>1</v>
      </c>
      <c r="L3" s="8" t="s">
        <v>22</v>
      </c>
      <c r="M3" s="11" t="s">
        <v>23</v>
      </c>
      <c r="N3" s="8" t="s">
        <v>24</v>
      </c>
      <c r="O3" s="11"/>
    </row>
    <row r="4" spans="1:15">
      <c r="A4" s="8">
        <v>2</v>
      </c>
      <c r="B4" s="8" t="s">
        <v>16</v>
      </c>
      <c r="C4" s="8" t="s">
        <v>25</v>
      </c>
      <c r="D4" s="8" t="s">
        <v>26</v>
      </c>
      <c r="E4" s="8">
        <v>179</v>
      </c>
      <c r="F4" s="8">
        <f>VLOOKUP(D4,[1]Sheet1!B$3:J$24,9,0)</f>
        <v>74.3</v>
      </c>
      <c r="G4" s="8" t="s">
        <v>19</v>
      </c>
      <c r="H4" s="8">
        <f t="shared" si="0"/>
        <v>65.52</v>
      </c>
      <c r="I4" s="8" t="s">
        <v>20</v>
      </c>
      <c r="J4" s="8" t="s">
        <v>21</v>
      </c>
      <c r="K4" s="8">
        <v>2</v>
      </c>
      <c r="L4" s="8" t="s">
        <v>22</v>
      </c>
      <c r="M4" s="11" t="s">
        <v>23</v>
      </c>
      <c r="N4" s="8" t="s">
        <v>24</v>
      </c>
      <c r="O4" s="11"/>
    </row>
    <row r="5" spans="1:15">
      <c r="A5" s="8">
        <v>3</v>
      </c>
      <c r="B5" s="8" t="s">
        <v>16</v>
      </c>
      <c r="C5" s="8" t="s">
        <v>27</v>
      </c>
      <c r="D5" s="8" t="s">
        <v>28</v>
      </c>
      <c r="E5" s="8">
        <v>224</v>
      </c>
      <c r="F5" s="8">
        <f>VLOOKUP(D5,[1]Sheet1!B$3:J$24,9,0)</f>
        <v>84.1</v>
      </c>
      <c r="G5" s="8" t="s">
        <v>19</v>
      </c>
      <c r="H5" s="8">
        <f t="shared" si="0"/>
        <v>78.44</v>
      </c>
      <c r="I5" s="8" t="s">
        <v>20</v>
      </c>
      <c r="J5" s="8" t="s">
        <v>21</v>
      </c>
      <c r="K5" s="8">
        <v>1</v>
      </c>
      <c r="L5" s="8" t="s">
        <v>22</v>
      </c>
      <c r="M5" s="8" t="s">
        <v>29</v>
      </c>
      <c r="N5" s="8" t="s">
        <v>24</v>
      </c>
      <c r="O5" s="11"/>
    </row>
    <row r="6" spans="1:15">
      <c r="A6" s="8">
        <v>4</v>
      </c>
      <c r="B6" s="8" t="s">
        <v>16</v>
      </c>
      <c r="C6" s="8" t="s">
        <v>30</v>
      </c>
      <c r="D6" s="8" t="s">
        <v>31</v>
      </c>
      <c r="E6" s="8">
        <v>205</v>
      </c>
      <c r="F6" s="8">
        <f>VLOOKUP(D6,[1]Sheet1!B$3:J$24,9,0)</f>
        <v>89.2</v>
      </c>
      <c r="G6" s="8" t="s">
        <v>19</v>
      </c>
      <c r="H6" s="8">
        <f t="shared" si="0"/>
        <v>76.68</v>
      </c>
      <c r="I6" s="8" t="s">
        <v>20</v>
      </c>
      <c r="J6" s="8" t="s">
        <v>21</v>
      </c>
      <c r="K6" s="8">
        <v>2</v>
      </c>
      <c r="L6" s="8" t="s">
        <v>22</v>
      </c>
      <c r="M6" s="8" t="s">
        <v>29</v>
      </c>
      <c r="N6" s="8" t="s">
        <v>24</v>
      </c>
      <c r="O6" s="11"/>
    </row>
    <row r="7" spans="1:15">
      <c r="A7" s="8">
        <v>5</v>
      </c>
      <c r="B7" s="8" t="s">
        <v>16</v>
      </c>
      <c r="C7" s="8" t="s">
        <v>32</v>
      </c>
      <c r="D7" s="8" t="s">
        <v>33</v>
      </c>
      <c r="E7" s="8">
        <v>206</v>
      </c>
      <c r="F7" s="8">
        <f>VLOOKUP(D7,[1]Sheet1!B$3:J$24,9,0)</f>
        <v>84.6</v>
      </c>
      <c r="G7" s="8" t="s">
        <v>19</v>
      </c>
      <c r="H7" s="8">
        <f t="shared" si="0"/>
        <v>75.04</v>
      </c>
      <c r="I7" s="8" t="s">
        <v>20</v>
      </c>
      <c r="J7" s="8" t="s">
        <v>21</v>
      </c>
      <c r="K7" s="8">
        <v>3</v>
      </c>
      <c r="L7" s="8" t="s">
        <v>22</v>
      </c>
      <c r="M7" s="8" t="s">
        <v>29</v>
      </c>
      <c r="N7" s="8" t="s">
        <v>24</v>
      </c>
      <c r="O7" s="11"/>
    </row>
    <row r="8" spans="1:15">
      <c r="A8" s="8">
        <v>6</v>
      </c>
      <c r="B8" s="8" t="s">
        <v>16</v>
      </c>
      <c r="C8" s="8" t="s">
        <v>34</v>
      </c>
      <c r="D8" s="8" t="s">
        <v>35</v>
      </c>
      <c r="E8" s="8">
        <v>193</v>
      </c>
      <c r="F8" s="8">
        <f>VLOOKUP(D8,[1]Sheet1!B$3:J$24,9,0)</f>
        <v>84.7</v>
      </c>
      <c r="G8" s="8" t="s">
        <v>19</v>
      </c>
      <c r="H8" s="8">
        <f t="shared" si="0"/>
        <v>72.48</v>
      </c>
      <c r="I8" s="8" t="s">
        <v>20</v>
      </c>
      <c r="J8" s="8" t="s">
        <v>21</v>
      </c>
      <c r="K8" s="8">
        <v>4</v>
      </c>
      <c r="L8" s="8" t="s">
        <v>22</v>
      </c>
      <c r="M8" s="8" t="s">
        <v>29</v>
      </c>
      <c r="N8" s="8" t="s">
        <v>24</v>
      </c>
      <c r="O8" s="11"/>
    </row>
    <row r="9" spans="1:15">
      <c r="A9" s="8">
        <v>7</v>
      </c>
      <c r="B9" s="8" t="s">
        <v>16</v>
      </c>
      <c r="C9" s="8" t="s">
        <v>36</v>
      </c>
      <c r="D9" s="8" t="s">
        <v>37</v>
      </c>
      <c r="E9" s="8">
        <v>192</v>
      </c>
      <c r="F9" s="8">
        <f>VLOOKUP(D9,[1]Sheet1!B$3:J$24,9,0)</f>
        <v>83.5</v>
      </c>
      <c r="G9" s="8" t="s">
        <v>19</v>
      </c>
      <c r="H9" s="8">
        <f t="shared" ref="H9:H25" si="1">E9/3*0.6+F9*0.4</f>
        <v>71.8</v>
      </c>
      <c r="I9" s="8" t="s">
        <v>20</v>
      </c>
      <c r="J9" s="8" t="s">
        <v>21</v>
      </c>
      <c r="K9" s="8">
        <v>5</v>
      </c>
      <c r="L9" s="8" t="s">
        <v>22</v>
      </c>
      <c r="M9" s="8" t="s">
        <v>29</v>
      </c>
      <c r="N9" s="8" t="s">
        <v>24</v>
      </c>
      <c r="O9" s="11"/>
    </row>
    <row r="10" spans="1:15">
      <c r="A10" s="8">
        <v>8</v>
      </c>
      <c r="B10" s="8" t="s">
        <v>16</v>
      </c>
      <c r="C10" s="8" t="s">
        <v>38</v>
      </c>
      <c r="D10" s="8" t="s">
        <v>39</v>
      </c>
      <c r="E10" s="8">
        <v>202</v>
      </c>
      <c r="F10" s="8">
        <f>VLOOKUP(D10,[1]Sheet1!B$3:J$24,9,0)</f>
        <v>76.9</v>
      </c>
      <c r="G10" s="8" t="s">
        <v>19</v>
      </c>
      <c r="H10" s="8">
        <f t="shared" si="1"/>
        <v>71.16</v>
      </c>
      <c r="I10" s="8" t="s">
        <v>20</v>
      </c>
      <c r="J10" s="8" t="s">
        <v>21</v>
      </c>
      <c r="K10" s="8">
        <v>6</v>
      </c>
      <c r="L10" s="8" t="s">
        <v>22</v>
      </c>
      <c r="M10" s="8" t="s">
        <v>29</v>
      </c>
      <c r="N10" s="8" t="s">
        <v>24</v>
      </c>
      <c r="O10" s="11"/>
    </row>
    <row r="11" spans="1:15">
      <c r="A11" s="8">
        <v>9</v>
      </c>
      <c r="B11" s="8" t="s">
        <v>16</v>
      </c>
      <c r="C11" s="8" t="s">
        <v>40</v>
      </c>
      <c r="D11" s="8" t="s">
        <v>41</v>
      </c>
      <c r="E11" s="8">
        <v>191</v>
      </c>
      <c r="F11" s="8">
        <f>VLOOKUP(D11,[1]Sheet1!B$3:J$24,9,0)</f>
        <v>81.7</v>
      </c>
      <c r="G11" s="8" t="s">
        <v>19</v>
      </c>
      <c r="H11" s="8">
        <f t="shared" si="1"/>
        <v>70.88</v>
      </c>
      <c r="I11" s="8" t="s">
        <v>20</v>
      </c>
      <c r="J11" s="8" t="s">
        <v>21</v>
      </c>
      <c r="K11" s="8">
        <v>7</v>
      </c>
      <c r="L11" s="8" t="s">
        <v>22</v>
      </c>
      <c r="M11" s="8" t="s">
        <v>29</v>
      </c>
      <c r="N11" s="8" t="s">
        <v>24</v>
      </c>
      <c r="O11" s="11"/>
    </row>
    <row r="12" spans="1:15">
      <c r="A12" s="8">
        <v>10</v>
      </c>
      <c r="B12" s="8" t="s">
        <v>16</v>
      </c>
      <c r="C12" s="8" t="s">
        <v>42</v>
      </c>
      <c r="D12" s="8" t="s">
        <v>43</v>
      </c>
      <c r="E12" s="8">
        <v>196</v>
      </c>
      <c r="F12" s="8">
        <f>VLOOKUP(D12,[1]Sheet1!B$3:J$24,9,0)</f>
        <v>77.2</v>
      </c>
      <c r="G12" s="8" t="s">
        <v>19</v>
      </c>
      <c r="H12" s="8">
        <f t="shared" si="1"/>
        <v>70.08</v>
      </c>
      <c r="I12" s="8" t="s">
        <v>20</v>
      </c>
      <c r="J12" s="8" t="s">
        <v>21</v>
      </c>
      <c r="K12" s="8">
        <v>8</v>
      </c>
      <c r="L12" s="8" t="s">
        <v>22</v>
      </c>
      <c r="M12" s="8" t="s">
        <v>29</v>
      </c>
      <c r="N12" s="8" t="s">
        <v>24</v>
      </c>
      <c r="O12" s="11"/>
    </row>
    <row r="13" spans="1:15">
      <c r="A13" s="8">
        <v>11</v>
      </c>
      <c r="B13" s="8" t="s">
        <v>16</v>
      </c>
      <c r="C13" s="8" t="s">
        <v>44</v>
      </c>
      <c r="D13" s="8" t="s">
        <v>45</v>
      </c>
      <c r="E13" s="8">
        <v>177</v>
      </c>
      <c r="F13" s="8">
        <f>VLOOKUP(D13,[1]Sheet1!B$3:J$24,9,0)</f>
        <v>85.4</v>
      </c>
      <c r="G13" s="8" t="s">
        <v>19</v>
      </c>
      <c r="H13" s="8">
        <f t="shared" si="1"/>
        <v>69.56</v>
      </c>
      <c r="I13" s="8" t="s">
        <v>20</v>
      </c>
      <c r="J13" s="8" t="s">
        <v>21</v>
      </c>
      <c r="K13" s="8">
        <v>9</v>
      </c>
      <c r="L13" s="8" t="s">
        <v>22</v>
      </c>
      <c r="M13" s="8" t="s">
        <v>29</v>
      </c>
      <c r="N13" s="8" t="s">
        <v>24</v>
      </c>
      <c r="O13" s="11" t="s">
        <v>46</v>
      </c>
    </row>
    <row r="14" spans="1:15">
      <c r="A14" s="8">
        <v>12</v>
      </c>
      <c r="B14" s="8" t="s">
        <v>16</v>
      </c>
      <c r="C14" s="8" t="s">
        <v>47</v>
      </c>
      <c r="D14" s="8" t="s">
        <v>48</v>
      </c>
      <c r="E14" s="8">
        <v>183</v>
      </c>
      <c r="F14" s="8">
        <f>VLOOKUP(D14,[1]Sheet1!B$3:J$24,9,0)</f>
        <v>81.3</v>
      </c>
      <c r="G14" s="8" t="s">
        <v>19</v>
      </c>
      <c r="H14" s="8">
        <f t="shared" si="1"/>
        <v>69.12</v>
      </c>
      <c r="I14" s="8" t="s">
        <v>20</v>
      </c>
      <c r="J14" s="8" t="s">
        <v>21</v>
      </c>
      <c r="K14" s="8">
        <v>10</v>
      </c>
      <c r="L14" s="8" t="s">
        <v>22</v>
      </c>
      <c r="M14" s="8" t="s">
        <v>29</v>
      </c>
      <c r="N14" s="8" t="s">
        <v>24</v>
      </c>
      <c r="O14" s="11"/>
    </row>
    <row r="15" spans="1:15">
      <c r="A15" s="8">
        <v>13</v>
      </c>
      <c r="B15" s="8" t="s">
        <v>16</v>
      </c>
      <c r="C15" s="8" t="s">
        <v>49</v>
      </c>
      <c r="D15" s="8" t="s">
        <v>50</v>
      </c>
      <c r="E15" s="8">
        <v>180</v>
      </c>
      <c r="F15" s="8">
        <f>VLOOKUP(D15,[1]Sheet1!B$3:J$24,9,0)</f>
        <v>81.8</v>
      </c>
      <c r="G15" s="8" t="s">
        <v>19</v>
      </c>
      <c r="H15" s="8">
        <f t="shared" si="1"/>
        <v>68.72</v>
      </c>
      <c r="I15" s="8" t="s">
        <v>20</v>
      </c>
      <c r="J15" s="8" t="s">
        <v>21</v>
      </c>
      <c r="K15" s="8">
        <v>11</v>
      </c>
      <c r="L15" s="8" t="s">
        <v>22</v>
      </c>
      <c r="M15" s="8" t="s">
        <v>29</v>
      </c>
      <c r="N15" s="8" t="s">
        <v>24</v>
      </c>
      <c r="O15" s="11"/>
    </row>
    <row r="16" spans="1:15">
      <c r="A16" s="8">
        <v>14</v>
      </c>
      <c r="B16" s="8" t="s">
        <v>16</v>
      </c>
      <c r="C16" s="8" t="s">
        <v>51</v>
      </c>
      <c r="D16" s="8" t="s">
        <v>52</v>
      </c>
      <c r="E16" s="8">
        <v>178</v>
      </c>
      <c r="F16" s="8">
        <f>VLOOKUP(D16,[1]Sheet1!B$3:J$24,9,0)</f>
        <v>78.9</v>
      </c>
      <c r="G16" s="8" t="s">
        <v>19</v>
      </c>
      <c r="H16" s="8">
        <f t="shared" si="1"/>
        <v>67.16</v>
      </c>
      <c r="I16" s="8" t="s">
        <v>20</v>
      </c>
      <c r="J16" s="8" t="s">
        <v>21</v>
      </c>
      <c r="K16" s="8">
        <v>12</v>
      </c>
      <c r="L16" s="8" t="s">
        <v>22</v>
      </c>
      <c r="M16" s="8" t="s">
        <v>29</v>
      </c>
      <c r="N16" s="8" t="s">
        <v>24</v>
      </c>
      <c r="O16" s="11"/>
    </row>
    <row r="17" spans="1:15">
      <c r="A17" s="8">
        <v>15</v>
      </c>
      <c r="B17" s="8" t="s">
        <v>16</v>
      </c>
      <c r="C17" s="8" t="s">
        <v>53</v>
      </c>
      <c r="D17" s="8" t="s">
        <v>54</v>
      </c>
      <c r="E17" s="8">
        <v>180</v>
      </c>
      <c r="F17" s="8">
        <f>VLOOKUP(D17,[1]Sheet1!B$3:J$24,9,0)</f>
        <v>77.6</v>
      </c>
      <c r="G17" s="8" t="s">
        <v>19</v>
      </c>
      <c r="H17" s="8">
        <f t="shared" si="1"/>
        <v>67.04</v>
      </c>
      <c r="I17" s="8" t="s">
        <v>20</v>
      </c>
      <c r="J17" s="8" t="s">
        <v>21</v>
      </c>
      <c r="K17" s="8">
        <v>13</v>
      </c>
      <c r="L17" s="8" t="s">
        <v>22</v>
      </c>
      <c r="M17" s="8" t="s">
        <v>29</v>
      </c>
      <c r="N17" s="8" t="s">
        <v>24</v>
      </c>
      <c r="O17" s="11"/>
    </row>
    <row r="18" spans="1:15">
      <c r="A18" s="8">
        <v>16</v>
      </c>
      <c r="B18" s="8" t="s">
        <v>16</v>
      </c>
      <c r="C18" s="8" t="s">
        <v>55</v>
      </c>
      <c r="D18" s="8" t="s">
        <v>56</v>
      </c>
      <c r="E18" s="8">
        <v>178</v>
      </c>
      <c r="F18" s="8">
        <f>VLOOKUP(D18,[1]Sheet1!B$3:J$24,9,0)</f>
        <v>78.5</v>
      </c>
      <c r="G18" s="8" t="s">
        <v>19</v>
      </c>
      <c r="H18" s="8">
        <f t="shared" si="1"/>
        <v>67</v>
      </c>
      <c r="I18" s="8" t="s">
        <v>20</v>
      </c>
      <c r="J18" s="8" t="s">
        <v>21</v>
      </c>
      <c r="K18" s="8">
        <v>14</v>
      </c>
      <c r="L18" s="8" t="s">
        <v>22</v>
      </c>
      <c r="M18" s="8" t="s">
        <v>29</v>
      </c>
      <c r="N18" s="8" t="s">
        <v>24</v>
      </c>
      <c r="O18" s="8"/>
    </row>
    <row r="19" spans="1:15">
      <c r="A19" s="8">
        <v>17</v>
      </c>
      <c r="B19" s="8" t="s">
        <v>16</v>
      </c>
      <c r="C19" s="8" t="s">
        <v>57</v>
      </c>
      <c r="D19" s="8" t="s">
        <v>58</v>
      </c>
      <c r="E19" s="8">
        <v>185</v>
      </c>
      <c r="F19" s="8">
        <f>VLOOKUP(D19,[1]Sheet1!B$3:J$24,9,0)</f>
        <v>73.5</v>
      </c>
      <c r="G19" s="8" t="s">
        <v>19</v>
      </c>
      <c r="H19" s="8">
        <f t="shared" si="1"/>
        <v>66.4</v>
      </c>
      <c r="I19" s="8" t="s">
        <v>20</v>
      </c>
      <c r="J19" s="8" t="s">
        <v>21</v>
      </c>
      <c r="K19" s="8">
        <v>15</v>
      </c>
      <c r="L19" s="8" t="s">
        <v>22</v>
      </c>
      <c r="M19" s="8" t="s">
        <v>29</v>
      </c>
      <c r="N19" s="8" t="s">
        <v>24</v>
      </c>
      <c r="O19" s="11"/>
    </row>
    <row r="20" spans="1:15">
      <c r="A20" s="8">
        <v>18</v>
      </c>
      <c r="B20" s="8" t="s">
        <v>16</v>
      </c>
      <c r="C20" s="8" t="s">
        <v>59</v>
      </c>
      <c r="D20" s="8" t="s">
        <v>60</v>
      </c>
      <c r="E20" s="8">
        <v>175</v>
      </c>
      <c r="F20" s="8">
        <f>VLOOKUP(D20,[1]Sheet1!B$3:J$24,9,0)</f>
        <v>77.7</v>
      </c>
      <c r="G20" s="8" t="s">
        <v>19</v>
      </c>
      <c r="H20" s="8">
        <f t="shared" si="1"/>
        <v>66.08</v>
      </c>
      <c r="I20" s="8" t="s">
        <v>20</v>
      </c>
      <c r="J20" s="8" t="s">
        <v>21</v>
      </c>
      <c r="K20" s="8">
        <v>16</v>
      </c>
      <c r="L20" s="8" t="s">
        <v>22</v>
      </c>
      <c r="M20" s="8" t="s">
        <v>29</v>
      </c>
      <c r="N20" s="8" t="s">
        <v>24</v>
      </c>
      <c r="O20" s="11"/>
    </row>
    <row r="21" spans="1:15">
      <c r="A21" s="8">
        <v>19</v>
      </c>
      <c r="B21" s="8" t="s">
        <v>16</v>
      </c>
      <c r="C21" s="8" t="s">
        <v>61</v>
      </c>
      <c r="D21" s="8" t="s">
        <v>62</v>
      </c>
      <c r="E21" s="8">
        <v>176</v>
      </c>
      <c r="F21" s="8">
        <f>VLOOKUP(D21,[1]Sheet1!B$3:J$24,9,0)</f>
        <v>75.1</v>
      </c>
      <c r="G21" s="8" t="s">
        <v>19</v>
      </c>
      <c r="H21" s="8">
        <f t="shared" si="1"/>
        <v>65.24</v>
      </c>
      <c r="I21" s="8" t="s">
        <v>20</v>
      </c>
      <c r="J21" s="8" t="s">
        <v>21</v>
      </c>
      <c r="K21" s="8">
        <v>17</v>
      </c>
      <c r="L21" s="8" t="s">
        <v>22</v>
      </c>
      <c r="M21" s="8" t="s">
        <v>29</v>
      </c>
      <c r="N21" s="8" t="s">
        <v>24</v>
      </c>
      <c r="O21" s="11"/>
    </row>
    <row r="22" spans="1:15">
      <c r="A22" s="8">
        <v>20</v>
      </c>
      <c r="B22" s="8" t="s">
        <v>16</v>
      </c>
      <c r="C22" s="8" t="s">
        <v>63</v>
      </c>
      <c r="D22" s="8" t="s">
        <v>64</v>
      </c>
      <c r="E22" s="8">
        <v>177</v>
      </c>
      <c r="F22" s="8">
        <f>VLOOKUP(D22,[1]Sheet1!B$3:J$24,9,0)</f>
        <v>73.4</v>
      </c>
      <c r="G22" s="8" t="s">
        <v>19</v>
      </c>
      <c r="H22" s="8">
        <f t="shared" si="1"/>
        <v>64.76</v>
      </c>
      <c r="I22" s="8" t="s">
        <v>20</v>
      </c>
      <c r="J22" s="8" t="s">
        <v>21</v>
      </c>
      <c r="K22" s="8">
        <v>18</v>
      </c>
      <c r="L22" s="8" t="s">
        <v>22</v>
      </c>
      <c r="M22" s="8" t="s">
        <v>29</v>
      </c>
      <c r="N22" s="8" t="s">
        <v>24</v>
      </c>
      <c r="O22" s="11"/>
    </row>
    <row r="23" spans="1:15">
      <c r="A23" s="8">
        <v>21</v>
      </c>
      <c r="B23" s="8" t="s">
        <v>16</v>
      </c>
      <c r="C23" s="8" t="s">
        <v>65</v>
      </c>
      <c r="D23" s="8" t="s">
        <v>66</v>
      </c>
      <c r="E23" s="8">
        <v>175</v>
      </c>
      <c r="F23" s="8">
        <f>VLOOKUP(D23,[1]Sheet1!B$3:J$24,9,0)</f>
        <v>72.3</v>
      </c>
      <c r="G23" s="8" t="s">
        <v>19</v>
      </c>
      <c r="H23" s="8">
        <f t="shared" si="1"/>
        <v>63.92</v>
      </c>
      <c r="I23" s="8" t="s">
        <v>20</v>
      </c>
      <c r="J23" s="8" t="s">
        <v>21</v>
      </c>
      <c r="K23" s="8">
        <v>19</v>
      </c>
      <c r="L23" s="8" t="s">
        <v>22</v>
      </c>
      <c r="M23" s="8" t="s">
        <v>29</v>
      </c>
      <c r="N23" s="8" t="s">
        <v>24</v>
      </c>
      <c r="O23" s="11"/>
    </row>
    <row r="24" spans="1:15">
      <c r="A24" s="8">
        <v>22</v>
      </c>
      <c r="B24" s="8" t="s">
        <v>16</v>
      </c>
      <c r="C24" s="8" t="s">
        <v>67</v>
      </c>
      <c r="D24" s="8" t="s">
        <v>68</v>
      </c>
      <c r="E24" s="8">
        <v>155</v>
      </c>
      <c r="F24" s="8">
        <f>VLOOKUP(D24,[1]Sheet1!B$3:J$24,9,0)</f>
        <v>78.9</v>
      </c>
      <c r="G24" s="8" t="s">
        <v>19</v>
      </c>
      <c r="H24" s="8">
        <f t="shared" si="1"/>
        <v>62.56</v>
      </c>
      <c r="I24" s="8" t="s">
        <v>20</v>
      </c>
      <c r="J24" s="8" t="s">
        <v>21</v>
      </c>
      <c r="K24" s="8">
        <v>1</v>
      </c>
      <c r="L24" s="8" t="s">
        <v>22</v>
      </c>
      <c r="M24" s="8" t="s">
        <v>29</v>
      </c>
      <c r="N24" s="8" t="s">
        <v>24</v>
      </c>
      <c r="O24" s="11" t="s">
        <v>69</v>
      </c>
    </row>
    <row r="25" spans="1:1">
      <c r="A25" s="9"/>
    </row>
  </sheetData>
  <sortState ref="A1:O26">
    <sortCondition ref="H1" descending="1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复试有专业笔试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江西理工大学</dc:creator>
  <cp:lastModifiedBy>康康小维仔</cp:lastModifiedBy>
  <dcterms:created xsi:type="dcterms:W3CDTF">2017-03-21T06:52:00Z</dcterms:created>
  <dcterms:modified xsi:type="dcterms:W3CDTF">2023-04-02T11:11:43Z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3C5986F65FD341FEA61E278C4552E50E_13</vt:lpwstr>
  </property>
  <property fmtid="{D5CDD505-2E9C-101B-9397-08002B2CF9AE}" pid="3" name="KSOProductBuildVer">
    <vt:lpwstr>2052-11.1.0.14036</vt:lpwstr>
  </property>
</Properties>
</file>