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<sst xmlns="http://schemas.openxmlformats.org/spreadsheetml/2006/main" count="804" uniqueCount="359">
  <si>
    <t>2019级音乐表演（戏曲音乐伴奏）专业成绩排名</t>
  </si>
  <si>
    <t>专业核心课80%</t>
  </si>
  <si>
    <t>专业基础课20%</t>
  </si>
  <si>
    <t>学号</t>
  </si>
  <si>
    <t>姓名</t>
  </si>
  <si>
    <t>剧目1</t>
  </si>
  <si>
    <t>剧目2</t>
  </si>
  <si>
    <t>剧目3</t>
  </si>
  <si>
    <t>剧目4</t>
  </si>
  <si>
    <t>剧目5</t>
  </si>
  <si>
    <t>剧目6</t>
  </si>
  <si>
    <t>总分</t>
  </si>
  <si>
    <t>平均分</t>
  </si>
  <si>
    <t>乐理1</t>
  </si>
  <si>
    <t>视唱练耳1</t>
  </si>
  <si>
    <t>京剧管乐曲牌1</t>
  </si>
  <si>
    <t>戏曲音乐史</t>
  </si>
  <si>
    <t>主修乐器1</t>
  </si>
  <si>
    <t>乐理2</t>
  </si>
  <si>
    <t>视唱练耳2</t>
  </si>
  <si>
    <t>主修乐器2</t>
  </si>
  <si>
    <t>京剧管乐曲牌2</t>
  </si>
  <si>
    <t>器乐合奏（吕、梆）1</t>
  </si>
  <si>
    <t>京剧管乐曲牌3</t>
  </si>
  <si>
    <t>主修乐器3</t>
  </si>
  <si>
    <t>主修乐器4</t>
  </si>
  <si>
    <t>器乐合奏（吕、梆）2</t>
  </si>
  <si>
    <t>京剧管乐曲牌4</t>
  </si>
  <si>
    <t>器乐合奏（吕、梆）3</t>
  </si>
  <si>
    <t>主修乐器5</t>
  </si>
  <si>
    <t>主修乐器6</t>
  </si>
  <si>
    <t>器乐合奏（吕、梆）4</t>
  </si>
  <si>
    <t>合计</t>
  </si>
  <si>
    <t>排名</t>
  </si>
  <si>
    <t>201909052</t>
  </si>
  <si>
    <t>李政慧</t>
  </si>
  <si>
    <t>95.3</t>
  </si>
  <si>
    <t>92.6</t>
  </si>
  <si>
    <t>93.3</t>
  </si>
  <si>
    <t>96</t>
  </si>
  <si>
    <t>97.06</t>
  </si>
  <si>
    <t>96.88</t>
  </si>
  <si>
    <t>100</t>
  </si>
  <si>
    <t>89.4</t>
  </si>
  <si>
    <t>87</t>
  </si>
  <si>
    <t/>
  </si>
  <si>
    <t>89.8</t>
  </si>
  <si>
    <t>94.4</t>
  </si>
  <si>
    <t>94</t>
  </si>
  <si>
    <t>93</t>
  </si>
  <si>
    <t>96.84</t>
  </si>
  <si>
    <t>96.4</t>
  </si>
  <si>
    <t>201909042</t>
  </si>
  <si>
    <t>贾真诚</t>
  </si>
  <si>
    <t>94.1</t>
  </si>
  <si>
    <t>92.7</t>
  </si>
  <si>
    <t>94.6</t>
  </si>
  <si>
    <t>95</t>
  </si>
  <si>
    <t>95.14</t>
  </si>
  <si>
    <t>96.16</t>
  </si>
  <si>
    <t>90</t>
  </si>
  <si>
    <t>92.8</t>
  </si>
  <si>
    <t>91</t>
  </si>
  <si>
    <t>92.1</t>
  </si>
  <si>
    <t>78</t>
  </si>
  <si>
    <t>91.3</t>
  </si>
  <si>
    <t>94.5</t>
  </si>
  <si>
    <t>95.74</t>
  </si>
  <si>
    <t>95.2</t>
  </si>
  <si>
    <t>201909057</t>
  </si>
  <si>
    <t>王倩楠</t>
  </si>
  <si>
    <t>96.7</t>
  </si>
  <si>
    <t>90.6</t>
  </si>
  <si>
    <t>94.54</t>
  </si>
  <si>
    <t>95.38</t>
  </si>
  <si>
    <t>68</t>
  </si>
  <si>
    <t>91.5</t>
  </si>
  <si>
    <t>76</t>
  </si>
  <si>
    <t>93.7</t>
  </si>
  <si>
    <t>73</t>
  </si>
  <si>
    <t>90.8</t>
  </si>
  <si>
    <t>89</t>
  </si>
  <si>
    <t>93.4</t>
  </si>
  <si>
    <t>94.2</t>
  </si>
  <si>
    <t>94.82</t>
  </si>
  <si>
    <t>95.26</t>
  </si>
  <si>
    <t>201909039</t>
  </si>
  <si>
    <t>刘炳琰</t>
  </si>
  <si>
    <t>89.5</t>
  </si>
  <si>
    <t>92.2</t>
  </si>
  <si>
    <t>90.31</t>
  </si>
  <si>
    <t>96.64</t>
  </si>
  <si>
    <t>94.72</t>
  </si>
  <si>
    <t>88.8</t>
  </si>
  <si>
    <t>81</t>
  </si>
  <si>
    <t>90.1</t>
  </si>
  <si>
    <t>89.1</t>
  </si>
  <si>
    <t>91.6</t>
  </si>
  <si>
    <t>92.3</t>
  </si>
  <si>
    <t>91.2</t>
  </si>
  <si>
    <t>96.1</t>
  </si>
  <si>
    <t>201909048</t>
  </si>
  <si>
    <t>岳晨康</t>
  </si>
  <si>
    <t>88.4</t>
  </si>
  <si>
    <t>93.74</t>
  </si>
  <si>
    <t>94.36</t>
  </si>
  <si>
    <t>83.6</t>
  </si>
  <si>
    <t>60</t>
  </si>
  <si>
    <t>79</t>
  </si>
  <si>
    <t>88.7</t>
  </si>
  <si>
    <t>87.5</t>
  </si>
  <si>
    <t>93.2</t>
  </si>
  <si>
    <t>94.56</t>
  </si>
  <si>
    <t>93.6</t>
  </si>
  <si>
    <t>201909053</t>
  </si>
  <si>
    <t>谭凯迪</t>
  </si>
  <si>
    <t>89.3</t>
  </si>
  <si>
    <t>91.4</t>
  </si>
  <si>
    <t>94.74</t>
  </si>
  <si>
    <t>92.88</t>
  </si>
  <si>
    <t>85.2</t>
  </si>
  <si>
    <t>70</t>
  </si>
  <si>
    <t>90.3</t>
  </si>
  <si>
    <t>85</t>
  </si>
  <si>
    <t>88.3</t>
  </si>
  <si>
    <t>91.9</t>
  </si>
  <si>
    <t>92</t>
  </si>
  <si>
    <t>94.7</t>
  </si>
  <si>
    <t>92.86</t>
  </si>
  <si>
    <t>201909040</t>
  </si>
  <si>
    <t>张培豪</t>
  </si>
  <si>
    <t>90.2</t>
  </si>
  <si>
    <t>91.24</t>
  </si>
  <si>
    <t>95.08</t>
  </si>
  <si>
    <t>94.14</t>
  </si>
  <si>
    <t>86.7</t>
  </si>
  <si>
    <t>72</t>
  </si>
  <si>
    <t>94.18</t>
  </si>
  <si>
    <t>93.9</t>
  </si>
  <si>
    <t>201909036</t>
  </si>
  <si>
    <t>田瑞丰</t>
  </si>
  <si>
    <t>91.7</t>
  </si>
  <si>
    <t>86</t>
  </si>
  <si>
    <t>92.52</t>
  </si>
  <si>
    <t>88.5</t>
  </si>
  <si>
    <t>98</t>
  </si>
  <si>
    <t>89.7</t>
  </si>
  <si>
    <t>88.2</t>
  </si>
  <si>
    <t>86.5</t>
  </si>
  <si>
    <t>91.46</t>
  </si>
  <si>
    <t>93.76</t>
  </si>
  <si>
    <t>201909054</t>
  </si>
  <si>
    <t>吴树丛</t>
  </si>
  <si>
    <t>88</t>
  </si>
  <si>
    <t>92.4</t>
  </si>
  <si>
    <t>94.02</t>
  </si>
  <si>
    <t>92.94</t>
  </si>
  <si>
    <t>83.4</t>
  </si>
  <si>
    <t>75</t>
  </si>
  <si>
    <t>71</t>
  </si>
  <si>
    <t>89.9</t>
  </si>
  <si>
    <t>93.32</t>
  </si>
  <si>
    <t>93.18</t>
  </si>
  <si>
    <t>201909031</t>
  </si>
  <si>
    <t>范依琳</t>
  </si>
  <si>
    <t>89.6</t>
  </si>
  <si>
    <t>90.4</t>
  </si>
  <si>
    <t>93.68</t>
  </si>
  <si>
    <t>91.48</t>
  </si>
  <si>
    <t>61</t>
  </si>
  <si>
    <t>85.6</t>
  </si>
  <si>
    <t>87.6</t>
  </si>
  <si>
    <t>74</t>
  </si>
  <si>
    <t>82.7</t>
  </si>
  <si>
    <t>84</t>
  </si>
  <si>
    <t>91.8</t>
  </si>
  <si>
    <t>201909035</t>
  </si>
  <si>
    <t>张铭凯</t>
  </si>
  <si>
    <t>95.56</t>
  </si>
  <si>
    <t>95.32</t>
  </si>
  <si>
    <t>86.4</t>
  </si>
  <si>
    <t>93.5</t>
  </si>
  <si>
    <t>0</t>
  </si>
  <si>
    <t>18</t>
  </si>
  <si>
    <t>95.46</t>
  </si>
  <si>
    <t>95.36</t>
  </si>
  <si>
    <t>201909029</t>
  </si>
  <si>
    <t>王泽昆</t>
  </si>
  <si>
    <t>87.52</t>
  </si>
  <si>
    <t>91.86</t>
  </si>
  <si>
    <t>86.9</t>
  </si>
  <si>
    <t>85.5</t>
  </si>
  <si>
    <t>90.7</t>
  </si>
  <si>
    <t>92.48</t>
  </si>
  <si>
    <t>92.5</t>
  </si>
  <si>
    <t>201909045</t>
  </si>
  <si>
    <t>王栎舒</t>
  </si>
  <si>
    <t>88.6</t>
  </si>
  <si>
    <t>84.9</t>
  </si>
  <si>
    <t>85.84</t>
  </si>
  <si>
    <t>89.04</t>
  </si>
  <si>
    <t>97</t>
  </si>
  <si>
    <t>82.2</t>
  </si>
  <si>
    <t>88.74</t>
  </si>
  <si>
    <t>86.32</t>
  </si>
  <si>
    <t>90.08</t>
  </si>
  <si>
    <t>88.76</t>
  </si>
  <si>
    <t>201909030</t>
  </si>
  <si>
    <t>刘文龙</t>
  </si>
  <si>
    <t>89.2</t>
  </si>
  <si>
    <t>88.86</t>
  </si>
  <si>
    <t>91.82</t>
  </si>
  <si>
    <t>77</t>
  </si>
  <si>
    <t>87.8</t>
  </si>
  <si>
    <t>93.02</t>
  </si>
  <si>
    <t>92.68</t>
  </si>
  <si>
    <t>201909049</t>
  </si>
  <si>
    <t>程振峰</t>
  </si>
  <si>
    <t>86.1</t>
  </si>
  <si>
    <t>87.4</t>
  </si>
  <si>
    <t>89.76</t>
  </si>
  <si>
    <t>88.98</t>
  </si>
  <si>
    <t>82</t>
  </si>
  <si>
    <t>66</t>
  </si>
  <si>
    <t>84.4</t>
  </si>
  <si>
    <t>81.6</t>
  </si>
  <si>
    <t>88.94</t>
  </si>
  <si>
    <t>89.72</t>
  </si>
  <si>
    <t>201909055</t>
  </si>
  <si>
    <t>王香珺</t>
  </si>
  <si>
    <t>86.8</t>
  </si>
  <si>
    <t>89.24</t>
  </si>
  <si>
    <t>89.86</t>
  </si>
  <si>
    <t>84.8</t>
  </si>
  <si>
    <t>86.6</t>
  </si>
  <si>
    <t>80</t>
  </si>
  <si>
    <t>83</t>
  </si>
  <si>
    <t>88.88</t>
  </si>
  <si>
    <t>90.54</t>
  </si>
  <si>
    <t>201909032</t>
  </si>
  <si>
    <t>成鑫</t>
  </si>
  <si>
    <t>89.12</t>
  </si>
  <si>
    <t>89.32</t>
  </si>
  <si>
    <t>82.1</t>
  </si>
  <si>
    <t>84.1</t>
  </si>
  <si>
    <t>70.2</t>
  </si>
  <si>
    <t>83.8</t>
  </si>
  <si>
    <t>91.12</t>
  </si>
  <si>
    <t>201909038</t>
  </si>
  <si>
    <t>崔棋凯</t>
  </si>
  <si>
    <t>86.3</t>
  </si>
  <si>
    <t>87.1</t>
  </si>
  <si>
    <t>88.16</t>
  </si>
  <si>
    <t>93.59</t>
  </si>
  <si>
    <t>80.7</t>
  </si>
  <si>
    <t>65</t>
  </si>
  <si>
    <t>84.3</t>
  </si>
  <si>
    <t>87.9</t>
  </si>
  <si>
    <t>91.1</t>
  </si>
  <si>
    <t>88.1</t>
  </si>
  <si>
    <t>93.84</t>
  </si>
  <si>
    <t>93.08</t>
  </si>
  <si>
    <t>201909056</t>
  </si>
  <si>
    <t>韩子博</t>
  </si>
  <si>
    <t>64</t>
  </si>
  <si>
    <t>81.3</t>
  </si>
  <si>
    <t>75.4</t>
  </si>
  <si>
    <t>87.96</t>
  </si>
  <si>
    <t>91.26</t>
  </si>
  <si>
    <t>201909041</t>
  </si>
  <si>
    <t>王家旺</t>
  </si>
  <si>
    <t>90.72</t>
  </si>
  <si>
    <t>91.02</t>
  </si>
  <si>
    <t>84.5</t>
  </si>
  <si>
    <t>91.04</t>
  </si>
  <si>
    <t>90.9</t>
  </si>
  <si>
    <t>201909037</t>
  </si>
  <si>
    <t>戴胜龙</t>
  </si>
  <si>
    <t>90.26</t>
  </si>
  <si>
    <t>90.34</t>
  </si>
  <si>
    <t>89.52</t>
  </si>
  <si>
    <t>90.56</t>
  </si>
  <si>
    <t>201909043</t>
  </si>
  <si>
    <t>姜泓宇</t>
  </si>
  <si>
    <t>82.86</t>
  </si>
  <si>
    <t>76.7</t>
  </si>
  <si>
    <t>86.28</t>
  </si>
  <si>
    <t>85.64</t>
  </si>
  <si>
    <t>90.88</t>
  </si>
  <si>
    <t>201909033</t>
  </si>
  <si>
    <t>程思远</t>
  </si>
  <si>
    <t>71.8</t>
  </si>
  <si>
    <t>78.4</t>
  </si>
  <si>
    <t>87.42</t>
  </si>
  <si>
    <t>90.38</t>
  </si>
  <si>
    <t>201909034</t>
  </si>
  <si>
    <t>周淼</t>
  </si>
  <si>
    <t>81.2</t>
  </si>
  <si>
    <t>82.3</t>
  </si>
  <si>
    <t>70.6</t>
  </si>
  <si>
    <t>84.96</t>
  </si>
  <si>
    <t>83.18</t>
  </si>
  <si>
    <t>80.3</t>
  </si>
  <si>
    <t>79.2</t>
  </si>
  <si>
    <t>81.4</t>
  </si>
  <si>
    <t>75.8</t>
  </si>
  <si>
    <t>68.5</t>
  </si>
  <si>
    <t>80.34</t>
  </si>
  <si>
    <t>85.42</t>
  </si>
  <si>
    <t>201909051</t>
  </si>
  <si>
    <t>王琳琳</t>
  </si>
  <si>
    <t>74.7</t>
  </si>
  <si>
    <t>85.58</t>
  </si>
  <si>
    <t>71.7</t>
  </si>
  <si>
    <t>28</t>
  </si>
  <si>
    <t>81.04</t>
  </si>
  <si>
    <t>84.2</t>
  </si>
  <si>
    <t>83.78</t>
  </si>
  <si>
    <t>201909044</t>
  </si>
  <si>
    <t>庞博</t>
  </si>
  <si>
    <t>79.8</t>
  </si>
  <si>
    <t>75.18</t>
  </si>
  <si>
    <t>82.8</t>
  </si>
  <si>
    <t>85.7</t>
  </si>
  <si>
    <t>77.2</t>
  </si>
  <si>
    <t>62</t>
  </si>
  <si>
    <t>79.76</t>
  </si>
  <si>
    <t>84.46</t>
  </si>
  <si>
    <t>82.44</t>
  </si>
  <si>
    <t>201909046</t>
  </si>
  <si>
    <t>王赟祥</t>
  </si>
  <si>
    <t>69.6</t>
  </si>
  <si>
    <t>87.98</t>
  </si>
  <si>
    <t>70.3</t>
  </si>
  <si>
    <t>67</t>
  </si>
  <si>
    <t>65.8</t>
  </si>
  <si>
    <t>60.3</t>
  </si>
  <si>
    <t>69</t>
  </si>
  <si>
    <t>84.32</t>
  </si>
  <si>
    <t>201909047</t>
  </si>
  <si>
    <t>杨若楠</t>
  </si>
  <si>
    <t>16</t>
  </si>
  <si>
    <t>77.44</t>
  </si>
  <si>
    <t>84.76</t>
  </si>
  <si>
    <t>17</t>
  </si>
  <si>
    <t>80.82</t>
  </si>
  <si>
    <t>79.32</t>
  </si>
  <si>
    <t>79.22</t>
  </si>
  <si>
    <t>83.64</t>
  </si>
  <si>
    <t>201909050</t>
  </si>
  <si>
    <t>任泓羽</t>
  </si>
  <si>
    <t>85.8</t>
  </si>
  <si>
    <t>58</t>
  </si>
  <si>
    <t>76.5</t>
  </si>
  <si>
    <t>76.1</t>
  </si>
  <si>
    <t>23</t>
  </si>
  <si>
    <t>76.86</t>
  </si>
  <si>
    <t>85.56</t>
  </si>
  <si>
    <t>82.96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</si>
</sst>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1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7" applyNumberFormat="0" applyAlignment="0" applyProtection="0">
      <alignment vertical="center"/>
    </xf>
    <xf numFmtId="0" fontId="15" fillId="11" borderId="3" applyNumberFormat="0" applyAlignment="0" applyProtection="0">
      <alignment vertical="center"/>
    </xf>
    <xf numFmtId="0" fontId="16" fillId="12" borderId="8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 applyAlignment="1">
      <alignment vertical="center" wrapText="1"/>
    </xf>
    <xf numFmtId="0" fontId="0" fillId="0" borderId="2" xfId="0" applyBorder="1">
      <alignment vertical="center"/>
    </xf>
    <xf numFmtId="176" fontId="0" fillId="0" borderId="2" xfId="0" applyNumberFormat="1" applyBorder="1">
      <alignment vertical="center"/>
    </xf>
    <xf numFmtId="0" fontId="0" fillId="0" borderId="2" xfId="0" applyBorder="1" quotePrefix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I35"/>
  <sheetViews>
    <sheetView tabSelected="1" view="pageLayout" zoomScale="70" zoomScaleNormal="100" showWhiteSpace="0" topLeftCell="J1" workbookViewId="0">
      <selection activeCell="U34" sqref="U34"/>
    </sheetView>
  </sheetViews>
  <sheetFormatPr defaultColWidth="8.88888888888889" defaultRowHeight="14.4"/>
  <cols>
    <col min="1" max="1" width="10.6666666666667" customWidth="1"/>
    <col min="10" max="11" width="12.8888888888889"/>
    <col min="21" max="21" width="13.0277777777778" customWidth="1"/>
    <col min="25" max="25" width="13.6574074074074" customWidth="1"/>
    <col min="27" max="27" width="12.8888888888889" customWidth="1"/>
    <col min="30" max="30" width="12.5648148148148" customWidth="1"/>
    <col min="32" max="34" width="12.8888888888889"/>
  </cols>
  <sheetData>
    <row r="1" spans="1:3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</row>
    <row r="2" spans="1:35">
      <c r="A2" s="4"/>
      <c r="B2" s="4"/>
      <c r="C2" s="3" t="s">
        <v>1</v>
      </c>
      <c r="D2" s="3"/>
      <c r="E2" s="3"/>
      <c r="F2" s="3"/>
      <c r="G2" s="3"/>
      <c r="H2" s="3"/>
      <c r="I2" s="3"/>
      <c r="J2" s="3"/>
      <c r="K2" s="3"/>
      <c r="L2" s="3" t="s">
        <v>2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4"/>
      <c r="AI2" s="4"/>
    </row>
    <row r="3" s="1" customFormat="1" ht="28" customHeight="1" spans="1:35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  <c r="K3" s="5">
        <v>0.8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5" t="s">
        <v>25</v>
      </c>
      <c r="Y3" s="5" t="s">
        <v>26</v>
      </c>
      <c r="Z3" s="5" t="s">
        <v>27</v>
      </c>
      <c r="AA3" s="5" t="s">
        <v>28</v>
      </c>
      <c r="AB3" s="5" t="s">
        <v>29</v>
      </c>
      <c r="AC3" s="5" t="s">
        <v>30</v>
      </c>
      <c r="AD3" s="5" t="s">
        <v>31</v>
      </c>
      <c r="AE3" s="5" t="s">
        <v>11</v>
      </c>
      <c r="AF3" s="5" t="s">
        <v>12</v>
      </c>
      <c r="AG3" s="5">
        <v>0.2</v>
      </c>
      <c r="AH3" s="5" t="s">
        <v>32</v>
      </c>
      <c r="AI3" s="5" t="s">
        <v>33</v>
      </c>
    </row>
    <row r="4" spans="1:35">
      <c r="A4" s="6" t="s">
        <v>34</v>
      </c>
      <c r="B4" s="6" t="s">
        <v>35</v>
      </c>
      <c r="C4" s="6" t="s">
        <v>36</v>
      </c>
      <c r="D4" s="6" t="s">
        <v>37</v>
      </c>
      <c r="E4" s="6" t="s">
        <v>38</v>
      </c>
      <c r="F4" s="6" t="s">
        <v>39</v>
      </c>
      <c r="G4" s="6" t="s">
        <v>40</v>
      </c>
      <c r="H4" s="6" t="s">
        <v>41</v>
      </c>
      <c r="I4" s="6">
        <f t="shared" ref="I4:I32" si="0">C4+D4+E4+F4+G4+H4</f>
        <v>571.14</v>
      </c>
      <c r="J4" s="7">
        <f t="shared" ref="J4:J29" si="1">I4/6</f>
        <v>95.19</v>
      </c>
      <c r="K4" s="7">
        <f t="shared" ref="K4:K32" si="2">J4*0.8</f>
        <v>76.152</v>
      </c>
      <c r="L4" s="6" t="s">
        <v>42</v>
      </c>
      <c r="M4" s="6" t="s">
        <v>42</v>
      </c>
      <c r="N4" s="6" t="s">
        <v>43</v>
      </c>
      <c r="O4" s="6" t="s">
        <v>44</v>
      </c>
      <c r="P4" s="6" t="s">
        <v>38</v>
      </c>
      <c r="Q4" s="6" t="s">
        <v>39</v>
      </c>
      <c r="R4" s="6" t="s">
        <v>39</v>
      </c>
      <c r="S4" s="6" t="s">
        <v>37</v>
      </c>
      <c r="T4" s="6" t="s">
        <v>44</v>
      </c>
      <c r="U4" s="6" t="s">
        <v>45</v>
      </c>
      <c r="V4" s="6" t="s">
        <v>46</v>
      </c>
      <c r="W4" s="6" t="s">
        <v>47</v>
      </c>
      <c r="X4" s="6" t="s">
        <v>48</v>
      </c>
      <c r="Y4" s="6" t="s">
        <v>45</v>
      </c>
      <c r="Z4" s="6" t="s">
        <v>49</v>
      </c>
      <c r="AA4" s="6" t="s">
        <v>45</v>
      </c>
      <c r="AB4" s="6" t="s">
        <v>50</v>
      </c>
      <c r="AC4" s="6" t="s">
        <v>51</v>
      </c>
      <c r="AD4" s="6" t="s">
        <v>45</v>
      </c>
      <c r="AE4" s="6">
        <f t="shared" ref="AE4:AE15" si="3">L4+M4+N4+O4+P4+Q4+R4+S4+T4+V4+W4+X4+Z4+AB4+AC4</f>
        <v>1405.74</v>
      </c>
      <c r="AF4" s="7">
        <f t="shared" ref="AF4:AF32" si="4">AE4/15</f>
        <v>93.716</v>
      </c>
      <c r="AG4" s="7">
        <f t="shared" ref="AG4:AG32" si="5">AF4*0.2</f>
        <v>18.7432</v>
      </c>
      <c r="AH4" s="7">
        <f t="shared" ref="AH4:AH32" si="6">K4+AG4</f>
        <v>94.8952</v>
      </c>
      <c r="AI4" s="6">
        <v>1</v>
      </c>
    </row>
    <row r="5" spans="1:35">
      <c r="A5" s="6" t="s">
        <v>52</v>
      </c>
      <c r="B5" s="6" t="s">
        <v>53</v>
      </c>
      <c r="C5" s="6" t="s">
        <v>54</v>
      </c>
      <c r="D5" s="6" t="s">
        <v>55</v>
      </c>
      <c r="E5" s="6" t="s">
        <v>56</v>
      </c>
      <c r="F5" s="6" t="s">
        <v>57</v>
      </c>
      <c r="G5" s="6" t="s">
        <v>58</v>
      </c>
      <c r="H5" s="6" t="s">
        <v>59</v>
      </c>
      <c r="I5" s="6">
        <f t="shared" si="0"/>
        <v>567.7</v>
      </c>
      <c r="J5" s="7">
        <f t="shared" si="1"/>
        <v>94.6166666666667</v>
      </c>
      <c r="K5" s="7">
        <f t="shared" si="2"/>
        <v>75.6933333333333</v>
      </c>
      <c r="L5" s="6" t="s">
        <v>60</v>
      </c>
      <c r="M5" s="6" t="s">
        <v>60</v>
      </c>
      <c r="N5" s="6" t="s">
        <v>61</v>
      </c>
      <c r="O5" s="6" t="s">
        <v>62</v>
      </c>
      <c r="P5" s="6" t="s">
        <v>63</v>
      </c>
      <c r="Q5" s="6" t="s">
        <v>64</v>
      </c>
      <c r="R5" s="6" t="s">
        <v>64</v>
      </c>
      <c r="S5" s="6" t="s">
        <v>60</v>
      </c>
      <c r="T5" s="6" t="s">
        <v>65</v>
      </c>
      <c r="U5" s="6" t="s">
        <v>45</v>
      </c>
      <c r="V5" s="6" t="s">
        <v>48</v>
      </c>
      <c r="W5" s="6" t="s">
        <v>66</v>
      </c>
      <c r="X5" s="6" t="s">
        <v>57</v>
      </c>
      <c r="Y5" s="6" t="s">
        <v>45</v>
      </c>
      <c r="Z5" s="6" t="s">
        <v>49</v>
      </c>
      <c r="AA5" s="6" t="s">
        <v>45</v>
      </c>
      <c r="AB5" s="6" t="s">
        <v>67</v>
      </c>
      <c r="AC5" s="6" t="s">
        <v>68</v>
      </c>
      <c r="AD5" s="6" t="s">
        <v>45</v>
      </c>
      <c r="AE5" s="6">
        <f t="shared" si="3"/>
        <v>1360.64</v>
      </c>
      <c r="AF5" s="7">
        <f t="shared" si="4"/>
        <v>90.7093333333333</v>
      </c>
      <c r="AG5" s="7">
        <f t="shared" si="5"/>
        <v>18.1418666666667</v>
      </c>
      <c r="AH5" s="7">
        <f t="shared" si="6"/>
        <v>93.8352</v>
      </c>
      <c r="AI5" s="6">
        <v>2</v>
      </c>
    </row>
    <row r="6" s="2" customFormat="1" spans="1:35">
      <c r="A6" s="6" t="s">
        <v>69</v>
      </c>
      <c r="B6" s="6" t="s">
        <v>70</v>
      </c>
      <c r="C6" s="6" t="s">
        <v>71</v>
      </c>
      <c r="D6" s="6" t="s">
        <v>72</v>
      </c>
      <c r="E6" s="6" t="s">
        <v>49</v>
      </c>
      <c r="F6" s="6" t="s">
        <v>48</v>
      </c>
      <c r="G6" s="6" t="s">
        <v>73</v>
      </c>
      <c r="H6" s="6" t="s">
        <v>74</v>
      </c>
      <c r="I6" s="6">
        <f t="shared" si="0"/>
        <v>564.22</v>
      </c>
      <c r="J6" s="7">
        <f t="shared" si="1"/>
        <v>94.0366666666667</v>
      </c>
      <c r="K6" s="7">
        <f t="shared" si="2"/>
        <v>75.2293333333333</v>
      </c>
      <c r="L6" s="6" t="s">
        <v>75</v>
      </c>
      <c r="M6" s="6" t="s">
        <v>75</v>
      </c>
      <c r="N6" s="6" t="s">
        <v>76</v>
      </c>
      <c r="O6" s="6" t="s">
        <v>77</v>
      </c>
      <c r="P6" s="6" t="s">
        <v>78</v>
      </c>
      <c r="Q6" s="6" t="s">
        <v>79</v>
      </c>
      <c r="R6" s="6" t="s">
        <v>79</v>
      </c>
      <c r="S6" s="6" t="s">
        <v>80</v>
      </c>
      <c r="T6" s="6" t="s">
        <v>81</v>
      </c>
      <c r="U6" s="6" t="s">
        <v>45</v>
      </c>
      <c r="V6" s="6" t="s">
        <v>82</v>
      </c>
      <c r="W6" s="6" t="s">
        <v>83</v>
      </c>
      <c r="X6" s="6" t="s">
        <v>49</v>
      </c>
      <c r="Y6" s="6" t="s">
        <v>45</v>
      </c>
      <c r="Z6" s="6" t="s">
        <v>48</v>
      </c>
      <c r="AA6" s="6" t="s">
        <v>45</v>
      </c>
      <c r="AB6" s="6" t="s">
        <v>84</v>
      </c>
      <c r="AC6" s="6" t="s">
        <v>85</v>
      </c>
      <c r="AD6" s="6" t="s">
        <v>45</v>
      </c>
      <c r="AE6" s="6">
        <f t="shared" si="3"/>
        <v>1287.68</v>
      </c>
      <c r="AF6" s="7">
        <f t="shared" si="4"/>
        <v>85.8453333333333</v>
      </c>
      <c r="AG6" s="7">
        <f t="shared" si="5"/>
        <v>17.1690666666667</v>
      </c>
      <c r="AH6" s="7">
        <f t="shared" si="6"/>
        <v>92.3984</v>
      </c>
      <c r="AI6" s="6">
        <v>3</v>
      </c>
    </row>
    <row r="7" s="2" customFormat="1" spans="1:35">
      <c r="A7" s="6" t="s">
        <v>86</v>
      </c>
      <c r="B7" s="6" t="s">
        <v>87</v>
      </c>
      <c r="C7" s="6" t="s">
        <v>63</v>
      </c>
      <c r="D7" s="6" t="s">
        <v>88</v>
      </c>
      <c r="E7" s="6" t="s">
        <v>89</v>
      </c>
      <c r="F7" s="6" t="s">
        <v>90</v>
      </c>
      <c r="G7" s="6" t="s">
        <v>91</v>
      </c>
      <c r="H7" s="6" t="s">
        <v>92</v>
      </c>
      <c r="I7" s="6">
        <f t="shared" si="0"/>
        <v>555.47</v>
      </c>
      <c r="J7" s="7">
        <f t="shared" si="1"/>
        <v>92.5783333333333</v>
      </c>
      <c r="K7" s="7">
        <f t="shared" si="2"/>
        <v>74.0626666666667</v>
      </c>
      <c r="L7" s="6" t="s">
        <v>42</v>
      </c>
      <c r="M7" s="6" t="s">
        <v>42</v>
      </c>
      <c r="N7" s="6" t="s">
        <v>93</v>
      </c>
      <c r="O7" s="6" t="s">
        <v>94</v>
      </c>
      <c r="P7" s="6" t="s">
        <v>95</v>
      </c>
      <c r="Q7" s="6" t="s">
        <v>75</v>
      </c>
      <c r="R7" s="6" t="s">
        <v>75</v>
      </c>
      <c r="S7" s="6" t="s">
        <v>96</v>
      </c>
      <c r="T7" s="6" t="s">
        <v>97</v>
      </c>
      <c r="U7" s="6" t="s">
        <v>45</v>
      </c>
      <c r="V7" s="6" t="s">
        <v>98</v>
      </c>
      <c r="W7" s="6" t="s">
        <v>99</v>
      </c>
      <c r="X7" s="6" t="s">
        <v>60</v>
      </c>
      <c r="Y7" s="6" t="s">
        <v>45</v>
      </c>
      <c r="Z7" s="6" t="s">
        <v>81</v>
      </c>
      <c r="AA7" s="6" t="s">
        <v>45</v>
      </c>
      <c r="AB7" s="6" t="s">
        <v>100</v>
      </c>
      <c r="AC7" s="6" t="s">
        <v>36</v>
      </c>
      <c r="AD7" s="6" t="s">
        <v>45</v>
      </c>
      <c r="AE7" s="6">
        <f t="shared" si="3"/>
        <v>1330.5</v>
      </c>
      <c r="AF7" s="7">
        <f t="shared" si="4"/>
        <v>88.7</v>
      </c>
      <c r="AG7" s="7">
        <f t="shared" si="5"/>
        <v>17.74</v>
      </c>
      <c r="AH7" s="7">
        <f t="shared" si="6"/>
        <v>91.8026666666667</v>
      </c>
      <c r="AI7" s="6">
        <v>4</v>
      </c>
    </row>
    <row r="8" spans="1:35">
      <c r="A8" s="6" t="s">
        <v>101</v>
      </c>
      <c r="B8" s="6" t="s">
        <v>102</v>
      </c>
      <c r="C8" s="6" t="s">
        <v>63</v>
      </c>
      <c r="D8" s="6" t="s">
        <v>103</v>
      </c>
      <c r="E8" s="6" t="s">
        <v>37</v>
      </c>
      <c r="F8" s="6" t="s">
        <v>62</v>
      </c>
      <c r="G8" s="6" t="s">
        <v>104</v>
      </c>
      <c r="H8" s="6" t="s">
        <v>105</v>
      </c>
      <c r="I8" s="6">
        <f t="shared" si="0"/>
        <v>552.2</v>
      </c>
      <c r="J8" s="7">
        <f t="shared" si="1"/>
        <v>92.0333333333333</v>
      </c>
      <c r="K8" s="7">
        <f t="shared" si="2"/>
        <v>73.6266666666667</v>
      </c>
      <c r="L8" s="6" t="s">
        <v>42</v>
      </c>
      <c r="M8" s="6" t="s">
        <v>42</v>
      </c>
      <c r="N8" s="6" t="s">
        <v>106</v>
      </c>
      <c r="O8" s="6" t="s">
        <v>107</v>
      </c>
      <c r="P8" s="6" t="s">
        <v>95</v>
      </c>
      <c r="Q8" s="6" t="s">
        <v>108</v>
      </c>
      <c r="R8" s="6" t="s">
        <v>108</v>
      </c>
      <c r="S8" s="6" t="s">
        <v>109</v>
      </c>
      <c r="T8" s="6" t="s">
        <v>109</v>
      </c>
      <c r="U8" s="6" t="s">
        <v>45</v>
      </c>
      <c r="V8" s="6" t="s">
        <v>110</v>
      </c>
      <c r="W8" s="6" t="s">
        <v>111</v>
      </c>
      <c r="X8" s="6" t="s">
        <v>62</v>
      </c>
      <c r="Y8" s="6" t="s">
        <v>45</v>
      </c>
      <c r="Z8" s="6" t="s">
        <v>81</v>
      </c>
      <c r="AA8" s="6" t="s">
        <v>45</v>
      </c>
      <c r="AB8" s="6" t="s">
        <v>112</v>
      </c>
      <c r="AC8" s="6" t="s">
        <v>113</v>
      </c>
      <c r="AD8" s="6" t="s">
        <v>45</v>
      </c>
      <c r="AE8" s="6">
        <f t="shared" si="3"/>
        <v>1317.96</v>
      </c>
      <c r="AF8" s="7">
        <f t="shared" si="4"/>
        <v>87.864</v>
      </c>
      <c r="AG8" s="7">
        <f t="shared" si="5"/>
        <v>17.5728</v>
      </c>
      <c r="AH8" s="7">
        <f t="shared" si="6"/>
        <v>91.1994666666667</v>
      </c>
      <c r="AI8" s="6">
        <v>5</v>
      </c>
    </row>
    <row r="9" spans="1:35">
      <c r="A9" s="6" t="s">
        <v>114</v>
      </c>
      <c r="B9" s="6" t="s">
        <v>115</v>
      </c>
      <c r="C9" s="6" t="s">
        <v>65</v>
      </c>
      <c r="D9" s="6" t="s">
        <v>116</v>
      </c>
      <c r="E9" s="6" t="s">
        <v>117</v>
      </c>
      <c r="F9" s="6" t="s">
        <v>49</v>
      </c>
      <c r="G9" s="6" t="s">
        <v>118</v>
      </c>
      <c r="H9" s="6" t="s">
        <v>119</v>
      </c>
      <c r="I9" s="6">
        <f t="shared" si="0"/>
        <v>552.62</v>
      </c>
      <c r="J9" s="7">
        <f t="shared" si="1"/>
        <v>92.1033333333333</v>
      </c>
      <c r="K9" s="7">
        <f t="shared" si="2"/>
        <v>73.6826666666667</v>
      </c>
      <c r="L9" s="6" t="s">
        <v>108</v>
      </c>
      <c r="M9" s="6" t="s">
        <v>108</v>
      </c>
      <c r="N9" s="6" t="s">
        <v>120</v>
      </c>
      <c r="O9" s="6" t="s">
        <v>121</v>
      </c>
      <c r="P9" s="6" t="s">
        <v>122</v>
      </c>
      <c r="Q9" s="6" t="s">
        <v>123</v>
      </c>
      <c r="R9" s="6" t="s">
        <v>123</v>
      </c>
      <c r="S9" s="6" t="s">
        <v>46</v>
      </c>
      <c r="T9" s="6" t="s">
        <v>123</v>
      </c>
      <c r="U9" s="6" t="s">
        <v>45</v>
      </c>
      <c r="V9" s="6" t="s">
        <v>124</v>
      </c>
      <c r="W9" s="6" t="s">
        <v>125</v>
      </c>
      <c r="X9" s="6" t="s">
        <v>126</v>
      </c>
      <c r="Y9" s="6" t="s">
        <v>45</v>
      </c>
      <c r="Z9" s="6" t="s">
        <v>81</v>
      </c>
      <c r="AA9" s="6" t="s">
        <v>45</v>
      </c>
      <c r="AB9" s="6" t="s">
        <v>127</v>
      </c>
      <c r="AC9" s="6" t="s">
        <v>128</v>
      </c>
      <c r="AD9" s="6" t="s">
        <v>45</v>
      </c>
      <c r="AE9" s="6">
        <f t="shared" si="3"/>
        <v>1297.06</v>
      </c>
      <c r="AF9" s="7">
        <f t="shared" si="4"/>
        <v>86.4706666666667</v>
      </c>
      <c r="AG9" s="7">
        <f t="shared" si="5"/>
        <v>17.2941333333333</v>
      </c>
      <c r="AH9" s="7">
        <f t="shared" si="6"/>
        <v>90.9768</v>
      </c>
      <c r="AI9" s="6">
        <v>6</v>
      </c>
    </row>
    <row r="10" spans="1:35">
      <c r="A10" s="6" t="s">
        <v>129</v>
      </c>
      <c r="B10" s="6" t="s">
        <v>130</v>
      </c>
      <c r="C10" s="6" t="s">
        <v>37</v>
      </c>
      <c r="D10" s="6" t="s">
        <v>131</v>
      </c>
      <c r="E10" s="6" t="s">
        <v>62</v>
      </c>
      <c r="F10" s="6" t="s">
        <v>132</v>
      </c>
      <c r="G10" s="6" t="s">
        <v>133</v>
      </c>
      <c r="H10" s="6" t="s">
        <v>134</v>
      </c>
      <c r="I10" s="6">
        <f t="shared" si="0"/>
        <v>554.26</v>
      </c>
      <c r="J10" s="7">
        <f t="shared" si="1"/>
        <v>92.3766666666667</v>
      </c>
      <c r="K10" s="7">
        <f t="shared" si="2"/>
        <v>73.9013333333333</v>
      </c>
      <c r="L10" s="6" t="s">
        <v>79</v>
      </c>
      <c r="M10" s="6" t="s">
        <v>79</v>
      </c>
      <c r="N10" s="6" t="s">
        <v>135</v>
      </c>
      <c r="O10" s="6" t="s">
        <v>64</v>
      </c>
      <c r="P10" s="6" t="s">
        <v>72</v>
      </c>
      <c r="Q10" s="6" t="s">
        <v>136</v>
      </c>
      <c r="R10" s="6" t="s">
        <v>136</v>
      </c>
      <c r="S10" s="6" t="s">
        <v>60</v>
      </c>
      <c r="T10" s="6" t="s">
        <v>103</v>
      </c>
      <c r="U10" s="6" t="s">
        <v>45</v>
      </c>
      <c r="V10" s="6" t="s">
        <v>125</v>
      </c>
      <c r="W10" s="6" t="s">
        <v>76</v>
      </c>
      <c r="X10" s="6" t="s">
        <v>62</v>
      </c>
      <c r="Y10" s="6" t="s">
        <v>45</v>
      </c>
      <c r="Z10" s="6" t="s">
        <v>60</v>
      </c>
      <c r="AA10" s="6" t="s">
        <v>45</v>
      </c>
      <c r="AB10" s="6" t="s">
        <v>137</v>
      </c>
      <c r="AC10" s="6" t="s">
        <v>138</v>
      </c>
      <c r="AD10" s="6" t="s">
        <v>45</v>
      </c>
      <c r="AE10" s="6">
        <f t="shared" si="3"/>
        <v>1276.18</v>
      </c>
      <c r="AF10" s="7">
        <f t="shared" si="4"/>
        <v>85.0786666666667</v>
      </c>
      <c r="AG10" s="7">
        <f t="shared" si="5"/>
        <v>17.0157333333333</v>
      </c>
      <c r="AH10" s="7">
        <f t="shared" si="6"/>
        <v>90.9170666666667</v>
      </c>
      <c r="AI10" s="6">
        <v>7</v>
      </c>
    </row>
    <row r="11" spans="1:35">
      <c r="A11" s="6" t="s">
        <v>139</v>
      </c>
      <c r="B11" s="6" t="s">
        <v>140</v>
      </c>
      <c r="C11" s="6" t="s">
        <v>141</v>
      </c>
      <c r="D11" s="6" t="s">
        <v>95</v>
      </c>
      <c r="E11" s="6" t="s">
        <v>88</v>
      </c>
      <c r="F11" s="6" t="s">
        <v>142</v>
      </c>
      <c r="G11" s="6" t="s">
        <v>143</v>
      </c>
      <c r="H11" s="6" t="s">
        <v>104</v>
      </c>
      <c r="I11" s="6">
        <f t="shared" si="0"/>
        <v>543.56</v>
      </c>
      <c r="J11" s="7">
        <f t="shared" si="1"/>
        <v>90.5933333333333</v>
      </c>
      <c r="K11" s="7">
        <f t="shared" si="2"/>
        <v>72.4746666666667</v>
      </c>
      <c r="L11" s="6" t="s">
        <v>64</v>
      </c>
      <c r="M11" s="6" t="s">
        <v>64</v>
      </c>
      <c r="N11" s="6" t="s">
        <v>144</v>
      </c>
      <c r="O11" s="6" t="s">
        <v>145</v>
      </c>
      <c r="P11" s="6" t="s">
        <v>146</v>
      </c>
      <c r="Q11" s="6" t="s">
        <v>77</v>
      </c>
      <c r="R11" s="6" t="s">
        <v>77</v>
      </c>
      <c r="S11" s="6" t="s">
        <v>116</v>
      </c>
      <c r="T11" s="6" t="s">
        <v>147</v>
      </c>
      <c r="U11" s="6" t="s">
        <v>45</v>
      </c>
      <c r="V11" s="6" t="s">
        <v>148</v>
      </c>
      <c r="W11" s="6" t="s">
        <v>110</v>
      </c>
      <c r="X11" s="6" t="s">
        <v>81</v>
      </c>
      <c r="Y11" s="6" t="s">
        <v>45</v>
      </c>
      <c r="Z11" s="6" t="s">
        <v>81</v>
      </c>
      <c r="AA11" s="6" t="s">
        <v>45</v>
      </c>
      <c r="AB11" s="6" t="s">
        <v>149</v>
      </c>
      <c r="AC11" s="6" t="s">
        <v>150</v>
      </c>
      <c r="AD11" s="6" t="s">
        <v>45</v>
      </c>
      <c r="AE11" s="6">
        <f t="shared" si="3"/>
        <v>1298.92</v>
      </c>
      <c r="AF11" s="7">
        <f t="shared" si="4"/>
        <v>86.5946666666667</v>
      </c>
      <c r="AG11" s="7">
        <f t="shared" si="5"/>
        <v>17.3189333333333</v>
      </c>
      <c r="AH11" s="7">
        <f t="shared" si="6"/>
        <v>89.7936</v>
      </c>
      <c r="AI11" s="6">
        <v>8</v>
      </c>
    </row>
    <row r="12" spans="1:35">
      <c r="A12" s="6" t="s">
        <v>151</v>
      </c>
      <c r="B12" s="6" t="s">
        <v>152</v>
      </c>
      <c r="C12" s="6" t="s">
        <v>65</v>
      </c>
      <c r="D12" s="6" t="s">
        <v>153</v>
      </c>
      <c r="E12" s="6" t="s">
        <v>62</v>
      </c>
      <c r="F12" s="6" t="s">
        <v>154</v>
      </c>
      <c r="G12" s="6" t="s">
        <v>155</v>
      </c>
      <c r="H12" s="6" t="s">
        <v>156</v>
      </c>
      <c r="I12" s="6">
        <f t="shared" si="0"/>
        <v>549.66</v>
      </c>
      <c r="J12" s="7">
        <f t="shared" si="1"/>
        <v>91.61</v>
      </c>
      <c r="K12" s="7">
        <f t="shared" si="2"/>
        <v>73.288</v>
      </c>
      <c r="L12" s="6" t="s">
        <v>107</v>
      </c>
      <c r="M12" s="6" t="s">
        <v>107</v>
      </c>
      <c r="N12" s="6" t="s">
        <v>157</v>
      </c>
      <c r="O12" s="6" t="s">
        <v>158</v>
      </c>
      <c r="P12" s="6" t="s">
        <v>124</v>
      </c>
      <c r="Q12" s="6" t="s">
        <v>159</v>
      </c>
      <c r="R12" s="6" t="s">
        <v>159</v>
      </c>
      <c r="S12" s="6" t="s">
        <v>160</v>
      </c>
      <c r="T12" s="6" t="s">
        <v>124</v>
      </c>
      <c r="U12" s="6" t="s">
        <v>45</v>
      </c>
      <c r="V12" s="6" t="s">
        <v>98</v>
      </c>
      <c r="W12" s="6" t="s">
        <v>80</v>
      </c>
      <c r="X12" s="6" t="s">
        <v>126</v>
      </c>
      <c r="Y12" s="6" t="s">
        <v>45</v>
      </c>
      <c r="Z12" s="6" t="s">
        <v>44</v>
      </c>
      <c r="AA12" s="6" t="s">
        <v>45</v>
      </c>
      <c r="AB12" s="6" t="s">
        <v>161</v>
      </c>
      <c r="AC12" s="6" t="s">
        <v>162</v>
      </c>
      <c r="AD12" s="6" t="s">
        <v>45</v>
      </c>
      <c r="AE12" s="6">
        <f t="shared" si="3"/>
        <v>1235.5</v>
      </c>
      <c r="AF12" s="7">
        <f t="shared" si="4"/>
        <v>82.3666666666667</v>
      </c>
      <c r="AG12" s="7">
        <f t="shared" si="5"/>
        <v>16.4733333333333</v>
      </c>
      <c r="AH12" s="7">
        <f t="shared" si="6"/>
        <v>89.7613333333333</v>
      </c>
      <c r="AI12" s="6">
        <v>9</v>
      </c>
    </row>
    <row r="13" spans="1:35">
      <c r="A13" s="6" t="s">
        <v>163</v>
      </c>
      <c r="B13" s="6" t="s">
        <v>164</v>
      </c>
      <c r="C13" s="6" t="s">
        <v>165</v>
      </c>
      <c r="D13" s="6" t="s">
        <v>165</v>
      </c>
      <c r="E13" s="6" t="s">
        <v>166</v>
      </c>
      <c r="F13" s="6" t="s">
        <v>62</v>
      </c>
      <c r="G13" s="6" t="s">
        <v>167</v>
      </c>
      <c r="H13" s="6" t="s">
        <v>168</v>
      </c>
      <c r="I13" s="6">
        <f t="shared" si="0"/>
        <v>545.76</v>
      </c>
      <c r="J13" s="7">
        <f t="shared" si="1"/>
        <v>90.96</v>
      </c>
      <c r="K13" s="7">
        <f t="shared" si="2"/>
        <v>72.768</v>
      </c>
      <c r="L13" s="6" t="s">
        <v>169</v>
      </c>
      <c r="M13" s="6" t="s">
        <v>169</v>
      </c>
      <c r="N13" s="6" t="s">
        <v>170</v>
      </c>
      <c r="O13" s="6" t="s">
        <v>126</v>
      </c>
      <c r="P13" s="6" t="s">
        <v>171</v>
      </c>
      <c r="Q13" s="6" t="s">
        <v>172</v>
      </c>
      <c r="R13" s="6" t="s">
        <v>172</v>
      </c>
      <c r="S13" s="6" t="s">
        <v>166</v>
      </c>
      <c r="T13" s="6" t="s">
        <v>173</v>
      </c>
      <c r="U13" s="6" t="s">
        <v>45</v>
      </c>
      <c r="V13" s="6" t="s">
        <v>174</v>
      </c>
      <c r="W13" s="6" t="s">
        <v>72</v>
      </c>
      <c r="X13" s="6" t="s">
        <v>62</v>
      </c>
      <c r="Y13" s="6" t="s">
        <v>45</v>
      </c>
      <c r="Z13" s="6" t="s">
        <v>123</v>
      </c>
      <c r="AA13" s="8" t="s">
        <v>45</v>
      </c>
      <c r="AB13" s="6" t="s">
        <v>98</v>
      </c>
      <c r="AC13" s="6" t="s">
        <v>175</v>
      </c>
      <c r="AD13" s="6"/>
      <c r="AE13" s="6">
        <f t="shared" si="3"/>
        <v>1243</v>
      </c>
      <c r="AF13" s="7">
        <f t="shared" si="4"/>
        <v>82.8666666666667</v>
      </c>
      <c r="AG13" s="7">
        <f t="shared" si="5"/>
        <v>16.5733333333333</v>
      </c>
      <c r="AH13" s="7">
        <f t="shared" si="6"/>
        <v>89.3413333333333</v>
      </c>
      <c r="AI13" s="6">
        <v>10</v>
      </c>
    </row>
    <row r="14" spans="1:35">
      <c r="A14" s="6" t="s">
        <v>176</v>
      </c>
      <c r="B14" s="6" t="s">
        <v>177</v>
      </c>
      <c r="C14" s="6" t="s">
        <v>65</v>
      </c>
      <c r="D14" s="6" t="s">
        <v>122</v>
      </c>
      <c r="E14" s="6" t="s">
        <v>82</v>
      </c>
      <c r="F14" s="6" t="s">
        <v>48</v>
      </c>
      <c r="G14" s="6" t="s">
        <v>178</v>
      </c>
      <c r="H14" s="6" t="s">
        <v>179</v>
      </c>
      <c r="I14" s="6">
        <f t="shared" si="0"/>
        <v>559.88</v>
      </c>
      <c r="J14" s="7">
        <f t="shared" si="1"/>
        <v>93.3133333333333</v>
      </c>
      <c r="K14" s="7">
        <f t="shared" si="2"/>
        <v>74.6506666666667</v>
      </c>
      <c r="L14" s="6" t="s">
        <v>107</v>
      </c>
      <c r="M14" s="6" t="s">
        <v>107</v>
      </c>
      <c r="N14" s="6" t="s">
        <v>180</v>
      </c>
      <c r="O14" s="6" t="s">
        <v>57</v>
      </c>
      <c r="P14" s="6" t="s">
        <v>122</v>
      </c>
      <c r="Q14" s="6" t="s">
        <v>107</v>
      </c>
      <c r="R14" s="6" t="s">
        <v>107</v>
      </c>
      <c r="S14" s="6" t="s">
        <v>80</v>
      </c>
      <c r="T14" s="6" t="s">
        <v>89</v>
      </c>
      <c r="U14" s="6" t="s">
        <v>45</v>
      </c>
      <c r="V14" s="6" t="s">
        <v>66</v>
      </c>
      <c r="W14" s="6" t="s">
        <v>181</v>
      </c>
      <c r="X14" s="6" t="s">
        <v>182</v>
      </c>
      <c r="Y14" s="6" t="s">
        <v>45</v>
      </c>
      <c r="Z14" s="6" t="s">
        <v>183</v>
      </c>
      <c r="AA14" s="6" t="s">
        <v>45</v>
      </c>
      <c r="AB14" s="6" t="s">
        <v>184</v>
      </c>
      <c r="AC14" s="6" t="s">
        <v>185</v>
      </c>
      <c r="AD14" s="6" t="s">
        <v>45</v>
      </c>
      <c r="AE14" s="6">
        <f t="shared" si="3"/>
        <v>1091.52</v>
      </c>
      <c r="AF14" s="7">
        <f t="shared" si="4"/>
        <v>72.768</v>
      </c>
      <c r="AG14" s="7">
        <f t="shared" si="5"/>
        <v>14.5536</v>
      </c>
      <c r="AH14" s="7">
        <f t="shared" si="6"/>
        <v>89.2042666666667</v>
      </c>
      <c r="AI14" s="6">
        <v>11</v>
      </c>
    </row>
    <row r="15" spans="1:35">
      <c r="A15" s="6" t="s">
        <v>186</v>
      </c>
      <c r="B15" s="6" t="s">
        <v>187</v>
      </c>
      <c r="C15" s="6" t="s">
        <v>63</v>
      </c>
      <c r="D15" s="6" t="s">
        <v>142</v>
      </c>
      <c r="E15" s="6" t="s">
        <v>146</v>
      </c>
      <c r="F15" s="6" t="s">
        <v>188</v>
      </c>
      <c r="G15" s="6" t="s">
        <v>162</v>
      </c>
      <c r="H15" s="6" t="s">
        <v>189</v>
      </c>
      <c r="I15" s="6">
        <f t="shared" si="0"/>
        <v>540.36</v>
      </c>
      <c r="J15" s="7">
        <f t="shared" si="1"/>
        <v>90.06</v>
      </c>
      <c r="K15" s="7">
        <f t="shared" si="2"/>
        <v>72.048</v>
      </c>
      <c r="L15" s="6" t="s">
        <v>75</v>
      </c>
      <c r="M15" s="6" t="s">
        <v>75</v>
      </c>
      <c r="N15" s="6" t="s">
        <v>120</v>
      </c>
      <c r="O15" s="6" t="s">
        <v>174</v>
      </c>
      <c r="P15" s="6" t="s">
        <v>95</v>
      </c>
      <c r="Q15" s="6" t="s">
        <v>136</v>
      </c>
      <c r="R15" s="6" t="s">
        <v>136</v>
      </c>
      <c r="S15" s="6" t="s">
        <v>190</v>
      </c>
      <c r="T15" s="6" t="s">
        <v>191</v>
      </c>
      <c r="U15" s="8" t="s">
        <v>45</v>
      </c>
      <c r="V15" s="6" t="s">
        <v>131</v>
      </c>
      <c r="W15" s="6" t="s">
        <v>192</v>
      </c>
      <c r="X15" s="6" t="s">
        <v>153</v>
      </c>
      <c r="Y15" s="8" t="s">
        <v>45</v>
      </c>
      <c r="Z15" s="6" t="s">
        <v>142</v>
      </c>
      <c r="AA15" s="8" t="s">
        <v>45</v>
      </c>
      <c r="AB15" s="6" t="s">
        <v>193</v>
      </c>
      <c r="AC15" s="6" t="s">
        <v>194</v>
      </c>
      <c r="AD15" s="6"/>
      <c r="AE15" s="6">
        <f t="shared" si="3"/>
        <v>1251.58</v>
      </c>
      <c r="AF15" s="7">
        <f t="shared" si="4"/>
        <v>83.4386666666667</v>
      </c>
      <c r="AG15" s="7">
        <f t="shared" si="5"/>
        <v>16.6877333333333</v>
      </c>
      <c r="AH15" s="7">
        <f t="shared" si="6"/>
        <v>88.7357333333333</v>
      </c>
      <c r="AI15" s="6">
        <v>12</v>
      </c>
    </row>
    <row r="16" spans="1:35">
      <c r="A16" s="6" t="s">
        <v>195</v>
      </c>
      <c r="B16" s="6" t="s">
        <v>196</v>
      </c>
      <c r="C16" s="6" t="s">
        <v>122</v>
      </c>
      <c r="D16" s="6" t="s">
        <v>197</v>
      </c>
      <c r="E16" s="6" t="s">
        <v>198</v>
      </c>
      <c r="F16" s="6" t="s">
        <v>81</v>
      </c>
      <c r="G16" s="6" t="s">
        <v>199</v>
      </c>
      <c r="H16" s="6" t="s">
        <v>200</v>
      </c>
      <c r="I16" s="6">
        <f t="shared" si="0"/>
        <v>527.68</v>
      </c>
      <c r="J16" s="7">
        <f t="shared" si="1"/>
        <v>87.9466666666667</v>
      </c>
      <c r="K16" s="7">
        <f t="shared" si="2"/>
        <v>70.3573333333333</v>
      </c>
      <c r="L16" s="6" t="s">
        <v>49</v>
      </c>
      <c r="M16" s="6" t="s">
        <v>49</v>
      </c>
      <c r="N16" s="6" t="s">
        <v>45</v>
      </c>
      <c r="O16" s="6" t="s">
        <v>44</v>
      </c>
      <c r="P16" s="6" t="s">
        <v>99</v>
      </c>
      <c r="Q16" s="6" t="s">
        <v>201</v>
      </c>
      <c r="R16" s="6" t="s">
        <v>201</v>
      </c>
      <c r="S16" s="6" t="s">
        <v>191</v>
      </c>
      <c r="T16" s="6" t="s">
        <v>45</v>
      </c>
      <c r="U16" s="6" t="s">
        <v>202</v>
      </c>
      <c r="V16" s="6" t="s">
        <v>45</v>
      </c>
      <c r="W16" s="6" t="s">
        <v>146</v>
      </c>
      <c r="X16" s="6" t="s">
        <v>60</v>
      </c>
      <c r="Y16" s="6" t="s">
        <v>142</v>
      </c>
      <c r="Z16" s="6" t="s">
        <v>45</v>
      </c>
      <c r="AA16" s="6" t="s">
        <v>203</v>
      </c>
      <c r="AB16" s="6" t="s">
        <v>204</v>
      </c>
      <c r="AC16" s="6" t="s">
        <v>205</v>
      </c>
      <c r="AD16" s="6" t="s">
        <v>206</v>
      </c>
      <c r="AE16" s="6">
        <f>L16+M16+O16+P16+Q16+R16+S16+U16+W16+X16+Y16+AA16+AB16+AC16+AD16</f>
        <v>1345.5</v>
      </c>
      <c r="AF16" s="7">
        <f t="shared" si="4"/>
        <v>89.7</v>
      </c>
      <c r="AG16" s="7">
        <f t="shared" si="5"/>
        <v>17.94</v>
      </c>
      <c r="AH16" s="7">
        <f t="shared" si="6"/>
        <v>88.2973333333333</v>
      </c>
      <c r="AI16" s="6">
        <v>13</v>
      </c>
    </row>
    <row r="17" spans="1:35">
      <c r="A17" s="6" t="s">
        <v>207</v>
      </c>
      <c r="B17" s="6" t="s">
        <v>208</v>
      </c>
      <c r="C17" s="6" t="s">
        <v>171</v>
      </c>
      <c r="D17" s="6" t="s">
        <v>123</v>
      </c>
      <c r="E17" s="6" t="s">
        <v>209</v>
      </c>
      <c r="F17" s="6" t="s">
        <v>210</v>
      </c>
      <c r="G17" s="6" t="s">
        <v>78</v>
      </c>
      <c r="H17" s="6" t="s">
        <v>211</v>
      </c>
      <c r="I17" s="6">
        <f t="shared" si="0"/>
        <v>536.18</v>
      </c>
      <c r="J17" s="7">
        <f t="shared" si="1"/>
        <v>89.3633333333333</v>
      </c>
      <c r="K17" s="7">
        <f t="shared" si="2"/>
        <v>71.4906666666667</v>
      </c>
      <c r="L17" s="6" t="s">
        <v>107</v>
      </c>
      <c r="M17" s="6" t="s">
        <v>107</v>
      </c>
      <c r="N17" s="6" t="s">
        <v>157</v>
      </c>
      <c r="O17" s="6" t="s">
        <v>212</v>
      </c>
      <c r="P17" s="6" t="s">
        <v>170</v>
      </c>
      <c r="Q17" s="6" t="s">
        <v>75</v>
      </c>
      <c r="R17" s="6" t="s">
        <v>75</v>
      </c>
      <c r="S17" s="6" t="s">
        <v>213</v>
      </c>
      <c r="T17" s="6" t="s">
        <v>123</v>
      </c>
      <c r="U17" s="8" t="s">
        <v>45</v>
      </c>
      <c r="V17" s="6" t="s">
        <v>81</v>
      </c>
      <c r="W17" s="6" t="s">
        <v>93</v>
      </c>
      <c r="X17" s="6" t="s">
        <v>81</v>
      </c>
      <c r="Y17" s="8" t="s">
        <v>45</v>
      </c>
      <c r="Z17" s="6" t="s">
        <v>44</v>
      </c>
      <c r="AA17" s="6"/>
      <c r="AB17" s="6" t="s">
        <v>214</v>
      </c>
      <c r="AC17" s="6" t="s">
        <v>215</v>
      </c>
      <c r="AD17" s="6"/>
      <c r="AE17" s="6">
        <f t="shared" ref="AE17:AE24" si="7">L17+M17+N17+O17+P17+Q17+R17+S17+T17+V17+W17+X17+Z17+AB17+AC17</f>
        <v>1214.3</v>
      </c>
      <c r="AF17" s="7">
        <f t="shared" si="4"/>
        <v>80.9533333333333</v>
      </c>
      <c r="AG17" s="7">
        <f t="shared" si="5"/>
        <v>16.1906666666667</v>
      </c>
      <c r="AH17" s="7">
        <f t="shared" si="6"/>
        <v>87.6813333333334</v>
      </c>
      <c r="AI17" s="6">
        <v>14</v>
      </c>
    </row>
    <row r="18" spans="1:35">
      <c r="A18" s="6" t="s">
        <v>216</v>
      </c>
      <c r="B18" s="6" t="s">
        <v>217</v>
      </c>
      <c r="C18" s="6" t="s">
        <v>180</v>
      </c>
      <c r="D18" s="6" t="s">
        <v>218</v>
      </c>
      <c r="E18" s="6" t="s">
        <v>219</v>
      </c>
      <c r="F18" s="6" t="s">
        <v>142</v>
      </c>
      <c r="G18" s="6" t="s">
        <v>220</v>
      </c>
      <c r="H18" s="6" t="s">
        <v>221</v>
      </c>
      <c r="I18" s="6">
        <f t="shared" si="0"/>
        <v>524.64</v>
      </c>
      <c r="J18" s="7">
        <f t="shared" si="1"/>
        <v>87.44</v>
      </c>
      <c r="K18" s="7">
        <f t="shared" si="2"/>
        <v>69.952</v>
      </c>
      <c r="L18" s="6" t="s">
        <v>107</v>
      </c>
      <c r="M18" s="6" t="s">
        <v>107</v>
      </c>
      <c r="N18" s="6" t="s">
        <v>222</v>
      </c>
      <c r="O18" s="6" t="s">
        <v>223</v>
      </c>
      <c r="P18" s="6" t="s">
        <v>224</v>
      </c>
      <c r="Q18" s="6" t="s">
        <v>222</v>
      </c>
      <c r="R18" s="6" t="s">
        <v>222</v>
      </c>
      <c r="S18" s="6" t="s">
        <v>180</v>
      </c>
      <c r="T18" s="6" t="s">
        <v>225</v>
      </c>
      <c r="U18" s="6" t="s">
        <v>45</v>
      </c>
      <c r="V18" s="6" t="s">
        <v>131</v>
      </c>
      <c r="W18" s="6" t="s">
        <v>180</v>
      </c>
      <c r="X18" s="6" t="s">
        <v>142</v>
      </c>
      <c r="Y18" s="6" t="s">
        <v>45</v>
      </c>
      <c r="Z18" s="6" t="s">
        <v>142</v>
      </c>
      <c r="AA18" s="6" t="s">
        <v>45</v>
      </c>
      <c r="AB18" s="6" t="s">
        <v>226</v>
      </c>
      <c r="AC18" s="6" t="s">
        <v>227</v>
      </c>
      <c r="AD18" s="6" t="s">
        <v>45</v>
      </c>
      <c r="AE18" s="6">
        <f t="shared" si="7"/>
        <v>1211.66</v>
      </c>
      <c r="AF18" s="7">
        <f t="shared" si="4"/>
        <v>80.7773333333333</v>
      </c>
      <c r="AG18" s="7">
        <f t="shared" si="5"/>
        <v>16.1554666666667</v>
      </c>
      <c r="AH18" s="7">
        <f t="shared" si="6"/>
        <v>86.1074666666667</v>
      </c>
      <c r="AI18" s="6">
        <v>15</v>
      </c>
    </row>
    <row r="19" spans="1:35">
      <c r="A19" s="6" t="s">
        <v>228</v>
      </c>
      <c r="B19" s="6" t="s">
        <v>229</v>
      </c>
      <c r="C19" s="6" t="s">
        <v>230</v>
      </c>
      <c r="D19" s="6" t="s">
        <v>110</v>
      </c>
      <c r="E19" s="6" t="s">
        <v>213</v>
      </c>
      <c r="F19" s="6" t="s">
        <v>174</v>
      </c>
      <c r="G19" s="6" t="s">
        <v>231</v>
      </c>
      <c r="H19" s="6" t="s">
        <v>232</v>
      </c>
      <c r="I19" s="6">
        <f t="shared" si="0"/>
        <v>525.2</v>
      </c>
      <c r="J19" s="7">
        <f t="shared" si="1"/>
        <v>87.5333333333333</v>
      </c>
      <c r="K19" s="7">
        <f t="shared" si="2"/>
        <v>70.0266666666667</v>
      </c>
      <c r="L19" s="6" t="s">
        <v>107</v>
      </c>
      <c r="M19" s="6" t="s">
        <v>107</v>
      </c>
      <c r="N19" s="6" t="s">
        <v>60</v>
      </c>
      <c r="O19" s="6" t="s">
        <v>64</v>
      </c>
      <c r="P19" s="6" t="s">
        <v>233</v>
      </c>
      <c r="Q19" s="6" t="s">
        <v>159</v>
      </c>
      <c r="R19" s="6" t="s">
        <v>159</v>
      </c>
      <c r="S19" s="6" t="s">
        <v>230</v>
      </c>
      <c r="T19" s="6" t="s">
        <v>234</v>
      </c>
      <c r="U19" s="6" t="s">
        <v>45</v>
      </c>
      <c r="V19" s="6" t="s">
        <v>123</v>
      </c>
      <c r="W19" s="6" t="s">
        <v>235</v>
      </c>
      <c r="X19" s="6" t="s">
        <v>236</v>
      </c>
      <c r="Y19" s="6" t="s">
        <v>45</v>
      </c>
      <c r="Z19" s="6" t="s">
        <v>153</v>
      </c>
      <c r="AA19" s="6" t="s">
        <v>45</v>
      </c>
      <c r="AB19" s="6" t="s">
        <v>237</v>
      </c>
      <c r="AC19" s="6" t="s">
        <v>238</v>
      </c>
      <c r="AD19" s="6" t="s">
        <v>45</v>
      </c>
      <c r="AE19" s="6">
        <f t="shared" si="7"/>
        <v>1203.62</v>
      </c>
      <c r="AF19" s="7">
        <f t="shared" si="4"/>
        <v>80.2413333333333</v>
      </c>
      <c r="AG19" s="7">
        <f t="shared" si="5"/>
        <v>16.0482666666667</v>
      </c>
      <c r="AH19" s="7">
        <f t="shared" si="6"/>
        <v>86.0749333333333</v>
      </c>
      <c r="AI19" s="6">
        <v>16</v>
      </c>
    </row>
    <row r="20" spans="1:35">
      <c r="A20" s="6" t="s">
        <v>239</v>
      </c>
      <c r="B20" s="6" t="s">
        <v>240</v>
      </c>
      <c r="C20" s="6" t="s">
        <v>142</v>
      </c>
      <c r="D20" s="6" t="s">
        <v>190</v>
      </c>
      <c r="E20" s="6" t="s">
        <v>110</v>
      </c>
      <c r="F20" s="6" t="s">
        <v>153</v>
      </c>
      <c r="G20" s="6" t="s">
        <v>241</v>
      </c>
      <c r="H20" s="6" t="s">
        <v>242</v>
      </c>
      <c r="I20" s="6">
        <f t="shared" si="0"/>
        <v>526.84</v>
      </c>
      <c r="J20" s="7">
        <f t="shared" si="1"/>
        <v>87.8066666666667</v>
      </c>
      <c r="K20" s="7">
        <f t="shared" si="2"/>
        <v>70.2453333333333</v>
      </c>
      <c r="L20" s="6" t="s">
        <v>107</v>
      </c>
      <c r="M20" s="6" t="s">
        <v>107</v>
      </c>
      <c r="N20" s="6" t="s">
        <v>243</v>
      </c>
      <c r="O20" s="6" t="s">
        <v>81</v>
      </c>
      <c r="P20" s="6" t="s">
        <v>174</v>
      </c>
      <c r="Q20" s="6" t="s">
        <v>159</v>
      </c>
      <c r="R20" s="6" t="s">
        <v>159</v>
      </c>
      <c r="S20" s="6" t="s">
        <v>244</v>
      </c>
      <c r="T20" s="6" t="s">
        <v>245</v>
      </c>
      <c r="U20" s="6" t="s">
        <v>45</v>
      </c>
      <c r="V20" s="6" t="s">
        <v>243</v>
      </c>
      <c r="W20" s="6" t="s">
        <v>246</v>
      </c>
      <c r="X20" s="6" t="s">
        <v>174</v>
      </c>
      <c r="Y20" s="6" t="s">
        <v>45</v>
      </c>
      <c r="Z20" s="6" t="s">
        <v>174</v>
      </c>
      <c r="AA20" s="6" t="s">
        <v>45</v>
      </c>
      <c r="AB20" s="6" t="s">
        <v>238</v>
      </c>
      <c r="AC20" s="6" t="s">
        <v>247</v>
      </c>
      <c r="AD20" s="6" t="s">
        <v>45</v>
      </c>
      <c r="AE20" s="6">
        <f t="shared" si="7"/>
        <v>1186.96</v>
      </c>
      <c r="AF20" s="7">
        <f t="shared" si="4"/>
        <v>79.1306666666667</v>
      </c>
      <c r="AG20" s="7">
        <f t="shared" si="5"/>
        <v>15.8261333333333</v>
      </c>
      <c r="AH20" s="7">
        <f t="shared" si="6"/>
        <v>86.0714666666667</v>
      </c>
      <c r="AI20" s="6">
        <v>17</v>
      </c>
    </row>
    <row r="21" spans="1:35">
      <c r="A21" s="6" t="s">
        <v>248</v>
      </c>
      <c r="B21" s="6" t="s">
        <v>249</v>
      </c>
      <c r="C21" s="6" t="s">
        <v>250</v>
      </c>
      <c r="D21" s="6" t="s">
        <v>251</v>
      </c>
      <c r="E21" s="6" t="s">
        <v>96</v>
      </c>
      <c r="F21" s="6" t="s">
        <v>252</v>
      </c>
      <c r="G21" s="6" t="s">
        <v>253</v>
      </c>
      <c r="H21" s="6" t="s">
        <v>143</v>
      </c>
      <c r="I21" s="6">
        <f t="shared" si="0"/>
        <v>536.77</v>
      </c>
      <c r="J21" s="7">
        <f t="shared" si="1"/>
        <v>89.4616666666667</v>
      </c>
      <c r="K21" s="7">
        <f t="shared" si="2"/>
        <v>71.5693333333333</v>
      </c>
      <c r="L21" s="6" t="s">
        <v>107</v>
      </c>
      <c r="M21" s="6" t="s">
        <v>107</v>
      </c>
      <c r="N21" s="6" t="s">
        <v>254</v>
      </c>
      <c r="O21" s="6" t="s">
        <v>255</v>
      </c>
      <c r="P21" s="6" t="s">
        <v>256</v>
      </c>
      <c r="Q21" s="6">
        <v>14</v>
      </c>
      <c r="R21" s="6">
        <v>2</v>
      </c>
      <c r="S21" s="6" t="s">
        <v>44</v>
      </c>
      <c r="T21" s="6" t="s">
        <v>257</v>
      </c>
      <c r="U21" s="6" t="s">
        <v>45</v>
      </c>
      <c r="V21" s="6" t="s">
        <v>258</v>
      </c>
      <c r="W21" s="6" t="s">
        <v>259</v>
      </c>
      <c r="X21" s="6" t="s">
        <v>81</v>
      </c>
      <c r="Y21" s="6" t="s">
        <v>45</v>
      </c>
      <c r="Z21" s="6" t="s">
        <v>44</v>
      </c>
      <c r="AA21" s="6" t="s">
        <v>45</v>
      </c>
      <c r="AB21" s="6" t="s">
        <v>260</v>
      </c>
      <c r="AC21" s="6" t="s">
        <v>261</v>
      </c>
      <c r="AD21" s="6" t="s">
        <v>45</v>
      </c>
      <c r="AE21" s="6">
        <f t="shared" si="7"/>
        <v>1083.02</v>
      </c>
      <c r="AF21" s="7">
        <f t="shared" si="4"/>
        <v>72.2013333333333</v>
      </c>
      <c r="AG21" s="7">
        <f t="shared" si="5"/>
        <v>14.4402666666667</v>
      </c>
      <c r="AH21" s="7">
        <f t="shared" si="6"/>
        <v>86.0096</v>
      </c>
      <c r="AI21" s="6">
        <v>18</v>
      </c>
    </row>
    <row r="22" spans="1:35">
      <c r="A22" s="6" t="s">
        <v>262</v>
      </c>
      <c r="B22" s="6" t="s">
        <v>263</v>
      </c>
      <c r="C22" s="6" t="s">
        <v>103</v>
      </c>
      <c r="D22" s="6" t="s">
        <v>110</v>
      </c>
      <c r="E22" s="6" t="s">
        <v>147</v>
      </c>
      <c r="F22" s="6" t="s">
        <v>123</v>
      </c>
      <c r="G22" s="6" t="s">
        <v>252</v>
      </c>
      <c r="H22" s="6" t="s">
        <v>99</v>
      </c>
      <c r="I22" s="6">
        <f t="shared" si="0"/>
        <v>528.46</v>
      </c>
      <c r="J22" s="7">
        <f t="shared" si="1"/>
        <v>88.0766666666667</v>
      </c>
      <c r="K22" s="7">
        <f t="shared" si="2"/>
        <v>70.4613333333333</v>
      </c>
      <c r="L22" s="6" t="s">
        <v>169</v>
      </c>
      <c r="M22" s="6" t="s">
        <v>169</v>
      </c>
      <c r="N22" s="6" t="s">
        <v>222</v>
      </c>
      <c r="O22" s="6" t="s">
        <v>121</v>
      </c>
      <c r="P22" s="6" t="s">
        <v>180</v>
      </c>
      <c r="Q22" s="6" t="s">
        <v>264</v>
      </c>
      <c r="R22" s="6" t="s">
        <v>264</v>
      </c>
      <c r="S22" s="6" t="s">
        <v>180</v>
      </c>
      <c r="T22" s="6" t="s">
        <v>265</v>
      </c>
      <c r="U22" s="6" t="s">
        <v>45</v>
      </c>
      <c r="V22" s="6" t="s">
        <v>266</v>
      </c>
      <c r="W22" s="6" t="s">
        <v>170</v>
      </c>
      <c r="X22" s="6" t="s">
        <v>123</v>
      </c>
      <c r="Y22" s="6" t="s">
        <v>45</v>
      </c>
      <c r="Z22" s="6" t="s">
        <v>174</v>
      </c>
      <c r="AA22" s="6" t="s">
        <v>45</v>
      </c>
      <c r="AB22" s="6" t="s">
        <v>267</v>
      </c>
      <c r="AC22" s="6" t="s">
        <v>268</v>
      </c>
      <c r="AD22" s="6" t="s">
        <v>45</v>
      </c>
      <c r="AE22" s="6">
        <f t="shared" si="7"/>
        <v>1165.32</v>
      </c>
      <c r="AF22" s="7">
        <f t="shared" si="4"/>
        <v>77.688</v>
      </c>
      <c r="AG22" s="7">
        <f t="shared" si="5"/>
        <v>15.5376</v>
      </c>
      <c r="AH22" s="7">
        <f t="shared" si="6"/>
        <v>85.9989333333333</v>
      </c>
      <c r="AI22" s="6">
        <v>19</v>
      </c>
    </row>
    <row r="23" spans="1:35">
      <c r="A23" s="6" t="s">
        <v>269</v>
      </c>
      <c r="B23" s="6" t="s">
        <v>270</v>
      </c>
      <c r="C23" s="6" t="s">
        <v>171</v>
      </c>
      <c r="D23" s="6" t="s">
        <v>257</v>
      </c>
      <c r="E23" s="6" t="s">
        <v>95</v>
      </c>
      <c r="F23" s="6" t="s">
        <v>44</v>
      </c>
      <c r="G23" s="6" t="s">
        <v>271</v>
      </c>
      <c r="H23" s="6" t="s">
        <v>272</v>
      </c>
      <c r="I23" s="6">
        <f t="shared" si="0"/>
        <v>534.34</v>
      </c>
      <c r="J23" s="7">
        <f t="shared" si="1"/>
        <v>89.0566666666667</v>
      </c>
      <c r="K23" s="7">
        <f t="shared" si="2"/>
        <v>71.2453333333333</v>
      </c>
      <c r="L23" s="6" t="s">
        <v>107</v>
      </c>
      <c r="M23" s="6" t="s">
        <v>107</v>
      </c>
      <c r="N23" s="6" t="s">
        <v>256</v>
      </c>
      <c r="O23" s="6" t="s">
        <v>48</v>
      </c>
      <c r="P23" s="6" t="s">
        <v>170</v>
      </c>
      <c r="Q23" s="6">
        <v>0</v>
      </c>
      <c r="R23" s="6">
        <v>0</v>
      </c>
      <c r="S23" s="6" t="s">
        <v>46</v>
      </c>
      <c r="T23" s="6" t="s">
        <v>273</v>
      </c>
      <c r="U23" s="6" t="s">
        <v>45</v>
      </c>
      <c r="V23" s="6" t="s">
        <v>146</v>
      </c>
      <c r="W23" s="6" t="s">
        <v>116</v>
      </c>
      <c r="X23" s="6" t="s">
        <v>44</v>
      </c>
      <c r="Y23" s="6" t="s">
        <v>45</v>
      </c>
      <c r="Z23" s="6" t="s">
        <v>142</v>
      </c>
      <c r="AA23" s="6" t="s">
        <v>45</v>
      </c>
      <c r="AB23" s="6" t="s">
        <v>274</v>
      </c>
      <c r="AC23" s="6" t="s">
        <v>275</v>
      </c>
      <c r="AD23" s="6" t="s">
        <v>45</v>
      </c>
      <c r="AE23" s="6">
        <f t="shared" si="7"/>
        <v>1092.14</v>
      </c>
      <c r="AF23" s="7">
        <f t="shared" si="4"/>
        <v>72.8093333333333</v>
      </c>
      <c r="AG23" s="7">
        <f t="shared" si="5"/>
        <v>14.5618666666667</v>
      </c>
      <c r="AH23" s="7">
        <f t="shared" si="6"/>
        <v>85.8072</v>
      </c>
      <c r="AI23" s="6">
        <v>20</v>
      </c>
    </row>
    <row r="24" spans="1:35">
      <c r="A24" s="6" t="s">
        <v>276</v>
      </c>
      <c r="B24" s="6" t="s">
        <v>277</v>
      </c>
      <c r="C24" s="6" t="s">
        <v>122</v>
      </c>
      <c r="D24" s="6" t="s">
        <v>147</v>
      </c>
      <c r="E24" s="6" t="s">
        <v>209</v>
      </c>
      <c r="F24" s="6" t="s">
        <v>44</v>
      </c>
      <c r="G24" s="6" t="s">
        <v>278</v>
      </c>
      <c r="H24" s="6" t="s">
        <v>279</v>
      </c>
      <c r="I24" s="6">
        <f t="shared" si="0"/>
        <v>535.3</v>
      </c>
      <c r="J24" s="7">
        <f t="shared" si="1"/>
        <v>89.2166666666667</v>
      </c>
      <c r="K24" s="7">
        <f t="shared" si="2"/>
        <v>71.3733333333333</v>
      </c>
      <c r="L24" s="6" t="s">
        <v>107</v>
      </c>
      <c r="M24" s="6" t="s">
        <v>107</v>
      </c>
      <c r="N24" s="6" t="s">
        <v>170</v>
      </c>
      <c r="O24" s="6" t="s">
        <v>107</v>
      </c>
      <c r="P24" s="6" t="s">
        <v>124</v>
      </c>
      <c r="Q24" s="6">
        <v>0</v>
      </c>
      <c r="R24" s="6">
        <v>0</v>
      </c>
      <c r="S24" s="6" t="s">
        <v>171</v>
      </c>
      <c r="T24" s="6" t="s">
        <v>202</v>
      </c>
      <c r="U24" s="6" t="s">
        <v>45</v>
      </c>
      <c r="V24" s="6" t="s">
        <v>88</v>
      </c>
      <c r="W24" s="6" t="s">
        <v>153</v>
      </c>
      <c r="X24" s="6" t="s">
        <v>142</v>
      </c>
      <c r="Y24" s="6" t="s">
        <v>45</v>
      </c>
      <c r="Z24" s="6" t="s">
        <v>142</v>
      </c>
      <c r="AA24" s="6" t="s">
        <v>45</v>
      </c>
      <c r="AB24" s="6" t="s">
        <v>280</v>
      </c>
      <c r="AC24" s="6" t="s">
        <v>281</v>
      </c>
      <c r="AD24" s="6" t="s">
        <v>45</v>
      </c>
      <c r="AE24" s="6">
        <f t="shared" si="7"/>
        <v>1053.28</v>
      </c>
      <c r="AF24" s="7">
        <f t="shared" si="4"/>
        <v>70.2186666666667</v>
      </c>
      <c r="AG24" s="7">
        <f t="shared" si="5"/>
        <v>14.0437333333333</v>
      </c>
      <c r="AH24" s="7">
        <f t="shared" si="6"/>
        <v>85.4170666666667</v>
      </c>
      <c r="AI24" s="6">
        <v>21</v>
      </c>
    </row>
    <row r="25" spans="1:35">
      <c r="A25" s="6" t="s">
        <v>282</v>
      </c>
      <c r="B25" s="6" t="s">
        <v>283</v>
      </c>
      <c r="C25" s="6" t="s">
        <v>146</v>
      </c>
      <c r="D25" s="6" t="s">
        <v>224</v>
      </c>
      <c r="E25" s="6" t="s">
        <v>158</v>
      </c>
      <c r="F25" s="6" t="s">
        <v>94</v>
      </c>
      <c r="G25" s="6" t="s">
        <v>284</v>
      </c>
      <c r="H25" s="6" t="s">
        <v>44</v>
      </c>
      <c r="I25" s="6">
        <f t="shared" si="0"/>
        <v>499.96</v>
      </c>
      <c r="J25" s="7">
        <f t="shared" si="1"/>
        <v>83.3266666666667</v>
      </c>
      <c r="K25" s="7">
        <f t="shared" si="2"/>
        <v>66.6613333333333</v>
      </c>
      <c r="L25" s="6" t="s">
        <v>49</v>
      </c>
      <c r="M25" s="6" t="s">
        <v>49</v>
      </c>
      <c r="N25" s="6" t="s">
        <v>45</v>
      </c>
      <c r="O25" s="6" t="s">
        <v>142</v>
      </c>
      <c r="P25" s="6" t="s">
        <v>76</v>
      </c>
      <c r="Q25" s="6" t="s">
        <v>158</v>
      </c>
      <c r="R25" s="6" t="s">
        <v>158</v>
      </c>
      <c r="S25" s="6" t="s">
        <v>43</v>
      </c>
      <c r="T25" s="6" t="s">
        <v>45</v>
      </c>
      <c r="U25" s="6" t="s">
        <v>285</v>
      </c>
      <c r="V25" s="6" t="s">
        <v>45</v>
      </c>
      <c r="W25" s="6" t="s">
        <v>190</v>
      </c>
      <c r="X25" s="6" t="s">
        <v>174</v>
      </c>
      <c r="Y25" s="6" t="s">
        <v>235</v>
      </c>
      <c r="Z25" s="6" t="s">
        <v>45</v>
      </c>
      <c r="AA25" s="6" t="s">
        <v>286</v>
      </c>
      <c r="AB25" s="6" t="s">
        <v>287</v>
      </c>
      <c r="AC25" s="6" t="s">
        <v>288</v>
      </c>
      <c r="AD25" s="6" t="s">
        <v>171</v>
      </c>
      <c r="AE25" s="6">
        <f>L25+M25+O25+P25+Q25+R25+S25+U25+W25+X25+Y25+AA25+AB25+AC25+AD25</f>
        <v>1280.9</v>
      </c>
      <c r="AF25" s="7">
        <f t="shared" si="4"/>
        <v>85.3933333333333</v>
      </c>
      <c r="AG25" s="7">
        <f t="shared" si="5"/>
        <v>17.0786666666667</v>
      </c>
      <c r="AH25" s="7">
        <f t="shared" si="6"/>
        <v>83.74</v>
      </c>
      <c r="AI25" s="6">
        <v>22</v>
      </c>
    </row>
    <row r="26" spans="1:35">
      <c r="A26" s="6" t="s">
        <v>289</v>
      </c>
      <c r="B26" s="6" t="s">
        <v>290</v>
      </c>
      <c r="C26" s="6" t="s">
        <v>191</v>
      </c>
      <c r="D26" s="6" t="s">
        <v>135</v>
      </c>
      <c r="E26" s="6" t="s">
        <v>291</v>
      </c>
      <c r="F26" s="6" t="s">
        <v>222</v>
      </c>
      <c r="G26" s="6" t="s">
        <v>146</v>
      </c>
      <c r="H26" s="6" t="s">
        <v>274</v>
      </c>
      <c r="I26" s="6">
        <f t="shared" si="0"/>
        <v>506.74</v>
      </c>
      <c r="J26" s="7">
        <f t="shared" si="1"/>
        <v>84.4566666666667</v>
      </c>
      <c r="K26" s="7">
        <f t="shared" si="2"/>
        <v>67.5653333333333</v>
      </c>
      <c r="L26" s="6" t="s">
        <v>107</v>
      </c>
      <c r="M26" s="6" t="s">
        <v>107</v>
      </c>
      <c r="N26" s="6" t="s">
        <v>45</v>
      </c>
      <c r="O26" s="6" t="s">
        <v>107</v>
      </c>
      <c r="P26" s="6" t="s">
        <v>218</v>
      </c>
      <c r="Q26" s="6" t="s">
        <v>107</v>
      </c>
      <c r="R26" s="6" t="s">
        <v>107</v>
      </c>
      <c r="S26" s="6" t="s">
        <v>191</v>
      </c>
      <c r="T26" s="6" t="s">
        <v>45</v>
      </c>
      <c r="U26" s="6" t="s">
        <v>292</v>
      </c>
      <c r="V26" s="6" t="s">
        <v>45</v>
      </c>
      <c r="W26" s="6" t="s">
        <v>171</v>
      </c>
      <c r="X26" s="6" t="s">
        <v>153</v>
      </c>
      <c r="Y26" s="6" t="s">
        <v>236</v>
      </c>
      <c r="Z26" s="6" t="s">
        <v>45</v>
      </c>
      <c r="AA26" s="6" t="s">
        <v>293</v>
      </c>
      <c r="AB26" s="6" t="s">
        <v>117</v>
      </c>
      <c r="AC26" s="6" t="s">
        <v>294</v>
      </c>
      <c r="AD26" s="6" t="s">
        <v>125</v>
      </c>
      <c r="AE26" s="6">
        <f>L26+M26+O26+P26+Q26+R26+S26+U26+W26+X26+Y26+AA26+AB26+AC26+AD26</f>
        <v>1169.7</v>
      </c>
      <c r="AF26" s="7">
        <f t="shared" si="4"/>
        <v>77.98</v>
      </c>
      <c r="AG26" s="7">
        <f t="shared" si="5"/>
        <v>15.596</v>
      </c>
      <c r="AH26" s="7">
        <f t="shared" si="6"/>
        <v>83.1613333333333</v>
      </c>
      <c r="AI26" s="6">
        <v>23</v>
      </c>
    </row>
    <row r="27" spans="1:35">
      <c r="A27" s="6" t="s">
        <v>295</v>
      </c>
      <c r="B27" s="6" t="s">
        <v>296</v>
      </c>
      <c r="C27" s="6" t="s">
        <v>297</v>
      </c>
      <c r="D27" s="6" t="s">
        <v>298</v>
      </c>
      <c r="E27" s="6" t="s">
        <v>299</v>
      </c>
      <c r="F27" s="6" t="s">
        <v>158</v>
      </c>
      <c r="G27" s="6" t="s">
        <v>300</v>
      </c>
      <c r="H27" s="6" t="s">
        <v>301</v>
      </c>
      <c r="I27" s="6">
        <f t="shared" si="0"/>
        <v>477.24</v>
      </c>
      <c r="J27" s="7">
        <f t="shared" si="1"/>
        <v>79.54</v>
      </c>
      <c r="K27" s="7">
        <f t="shared" si="2"/>
        <v>63.632</v>
      </c>
      <c r="L27" s="6" t="s">
        <v>172</v>
      </c>
      <c r="M27" s="6" t="s">
        <v>172</v>
      </c>
      <c r="N27" s="6" t="s">
        <v>302</v>
      </c>
      <c r="O27" s="6" t="s">
        <v>201</v>
      </c>
      <c r="P27" s="6" t="s">
        <v>303</v>
      </c>
      <c r="Q27" s="6" t="s">
        <v>49</v>
      </c>
      <c r="R27" s="6" t="s">
        <v>49</v>
      </c>
      <c r="S27" s="6" t="s">
        <v>304</v>
      </c>
      <c r="T27" s="6" t="s">
        <v>305</v>
      </c>
      <c r="U27" s="6" t="s">
        <v>45</v>
      </c>
      <c r="V27" s="6" t="s">
        <v>306</v>
      </c>
      <c r="W27" s="6" t="s">
        <v>107</v>
      </c>
      <c r="X27" s="6" t="s">
        <v>136</v>
      </c>
      <c r="Y27" s="6" t="s">
        <v>45</v>
      </c>
      <c r="Z27" s="6" t="s">
        <v>222</v>
      </c>
      <c r="AA27" s="6" t="s">
        <v>45</v>
      </c>
      <c r="AB27" s="6" t="s">
        <v>307</v>
      </c>
      <c r="AC27" s="6" t="s">
        <v>308</v>
      </c>
      <c r="AD27" s="6" t="s">
        <v>45</v>
      </c>
      <c r="AE27" s="6">
        <f>L27+M27+N27+O27+P27+Q27+R27+S27+T27+V27+W27+X27+Z27+AB27+AC27</f>
        <v>1195.96</v>
      </c>
      <c r="AF27" s="7">
        <f t="shared" si="4"/>
        <v>79.7306666666667</v>
      </c>
      <c r="AG27" s="7">
        <f t="shared" si="5"/>
        <v>15.9461333333333</v>
      </c>
      <c r="AH27" s="7">
        <f t="shared" si="6"/>
        <v>79.5781333333333</v>
      </c>
      <c r="AI27" s="6">
        <v>24</v>
      </c>
    </row>
    <row r="28" spans="1:35">
      <c r="A28" s="6" t="s">
        <v>309</v>
      </c>
      <c r="B28" s="6" t="s">
        <v>310</v>
      </c>
      <c r="C28" s="6" t="s">
        <v>148</v>
      </c>
      <c r="D28" s="6" t="s">
        <v>256</v>
      </c>
      <c r="E28" s="6" t="s">
        <v>311</v>
      </c>
      <c r="F28" s="6" t="s">
        <v>75</v>
      </c>
      <c r="G28" s="6" t="s">
        <v>302</v>
      </c>
      <c r="H28" s="6" t="s">
        <v>312</v>
      </c>
      <c r="I28" s="6">
        <f t="shared" si="0"/>
        <v>479.38</v>
      </c>
      <c r="J28" s="7">
        <f t="shared" si="1"/>
        <v>79.8966666666667</v>
      </c>
      <c r="K28" s="7">
        <f t="shared" si="2"/>
        <v>63.9173333333333</v>
      </c>
      <c r="L28" s="6" t="s">
        <v>62</v>
      </c>
      <c r="M28" s="6" t="s">
        <v>62</v>
      </c>
      <c r="N28" s="6" t="s">
        <v>45</v>
      </c>
      <c r="O28" s="6" t="s">
        <v>169</v>
      </c>
      <c r="P28" s="6" t="s">
        <v>62</v>
      </c>
      <c r="Q28" s="6" t="s">
        <v>107</v>
      </c>
      <c r="R28" s="6" t="s">
        <v>107</v>
      </c>
      <c r="S28" s="6" t="s">
        <v>123</v>
      </c>
      <c r="T28" s="6" t="s">
        <v>45</v>
      </c>
      <c r="U28" s="6" t="s">
        <v>313</v>
      </c>
      <c r="V28" s="6" t="s">
        <v>45</v>
      </c>
      <c r="W28" s="6" t="s">
        <v>174</v>
      </c>
      <c r="X28" s="6" t="s">
        <v>236</v>
      </c>
      <c r="Y28" s="6" t="s">
        <v>314</v>
      </c>
      <c r="Z28" s="6" t="s">
        <v>45</v>
      </c>
      <c r="AA28" s="6" t="s">
        <v>301</v>
      </c>
      <c r="AB28" s="6" t="s">
        <v>315</v>
      </c>
      <c r="AC28" s="6" t="s">
        <v>316</v>
      </c>
      <c r="AD28" s="6" t="s">
        <v>317</v>
      </c>
      <c r="AE28" s="6">
        <f>L28+M28+O28+P28+Q28+R28+S28+U28+W28+X28+Y28+AA28+AB28+AC28+AD28</f>
        <v>1137.9</v>
      </c>
      <c r="AF28" s="7">
        <f t="shared" si="4"/>
        <v>75.86</v>
      </c>
      <c r="AG28" s="7">
        <f t="shared" si="5"/>
        <v>15.172</v>
      </c>
      <c r="AH28" s="7">
        <f t="shared" si="6"/>
        <v>79.0893333333333</v>
      </c>
      <c r="AI28" s="6">
        <v>25</v>
      </c>
    </row>
    <row r="29" spans="1:35">
      <c r="A29" s="6" t="s">
        <v>318</v>
      </c>
      <c r="B29" s="6" t="s">
        <v>319</v>
      </c>
      <c r="C29" s="6" t="s">
        <v>148</v>
      </c>
      <c r="D29" s="6" t="s">
        <v>257</v>
      </c>
      <c r="E29" s="6" t="s">
        <v>320</v>
      </c>
      <c r="F29" s="6" t="s">
        <v>255</v>
      </c>
      <c r="G29" s="6" t="s">
        <v>321</v>
      </c>
      <c r="H29" s="6" t="s">
        <v>322</v>
      </c>
      <c r="I29" s="6">
        <f t="shared" si="0"/>
        <v>477.18</v>
      </c>
      <c r="J29" s="7">
        <f t="shared" si="1"/>
        <v>79.53</v>
      </c>
      <c r="K29" s="7">
        <f t="shared" si="2"/>
        <v>63.624</v>
      </c>
      <c r="L29" s="6" t="s">
        <v>223</v>
      </c>
      <c r="M29" s="6" t="s">
        <v>223</v>
      </c>
      <c r="N29" s="6" t="s">
        <v>45</v>
      </c>
      <c r="O29" s="6" t="s">
        <v>107</v>
      </c>
      <c r="P29" s="6" t="s">
        <v>93</v>
      </c>
      <c r="Q29" s="6" t="s">
        <v>107</v>
      </c>
      <c r="R29" s="6" t="s">
        <v>107</v>
      </c>
      <c r="S29" s="6" t="s">
        <v>323</v>
      </c>
      <c r="T29" s="6" t="s">
        <v>45</v>
      </c>
      <c r="U29" s="6" t="s">
        <v>324</v>
      </c>
      <c r="V29" s="6" t="s">
        <v>45</v>
      </c>
      <c r="W29" s="6" t="s">
        <v>144</v>
      </c>
      <c r="X29" s="6" t="s">
        <v>174</v>
      </c>
      <c r="Y29" s="6" t="s">
        <v>325</v>
      </c>
      <c r="Z29" s="6" t="s">
        <v>45</v>
      </c>
      <c r="AA29" s="6" t="s">
        <v>326</v>
      </c>
      <c r="AB29" s="6" t="s">
        <v>213</v>
      </c>
      <c r="AC29" s="6" t="s">
        <v>327</v>
      </c>
      <c r="AD29" s="6" t="s">
        <v>328</v>
      </c>
      <c r="AE29" s="6">
        <f>L29+M29+O29+P29+Q29+R29+S29+U29+W29+X29+Y29+AA29+AB29+AC29+AD29</f>
        <v>1132.66</v>
      </c>
      <c r="AF29" s="7">
        <f t="shared" si="4"/>
        <v>75.5106666666667</v>
      </c>
      <c r="AG29" s="7">
        <f t="shared" si="5"/>
        <v>15.1021333333333</v>
      </c>
      <c r="AH29" s="7">
        <f t="shared" si="6"/>
        <v>78.7261333333333</v>
      </c>
      <c r="AI29" s="6">
        <v>26</v>
      </c>
    </row>
    <row r="30" spans="1:35">
      <c r="A30" s="6" t="s">
        <v>329</v>
      </c>
      <c r="B30" s="6" t="s">
        <v>330</v>
      </c>
      <c r="C30" s="6" t="s">
        <v>153</v>
      </c>
      <c r="D30" s="6" t="s">
        <v>302</v>
      </c>
      <c r="E30" s="6" t="s">
        <v>331</v>
      </c>
      <c r="F30" s="6" t="s">
        <v>121</v>
      </c>
      <c r="G30" s="6" t="s">
        <v>332</v>
      </c>
      <c r="H30" s="6"/>
      <c r="I30" s="6">
        <f t="shared" si="0"/>
        <v>395.88</v>
      </c>
      <c r="J30" s="7">
        <f>I30/5</f>
        <v>79.176</v>
      </c>
      <c r="K30" s="7">
        <f t="shared" si="2"/>
        <v>63.3408</v>
      </c>
      <c r="L30" s="6" t="s">
        <v>107</v>
      </c>
      <c r="M30" s="6" t="s">
        <v>107</v>
      </c>
      <c r="N30" s="6" t="s">
        <v>333</v>
      </c>
      <c r="O30" s="6" t="s">
        <v>107</v>
      </c>
      <c r="P30" s="6" t="s">
        <v>209</v>
      </c>
      <c r="Q30" s="6">
        <v>0</v>
      </c>
      <c r="R30" s="6">
        <v>0</v>
      </c>
      <c r="S30" s="6" t="s">
        <v>334</v>
      </c>
      <c r="T30" s="6">
        <v>0</v>
      </c>
      <c r="U30" s="6" t="s">
        <v>45</v>
      </c>
      <c r="V30" s="6" t="s">
        <v>335</v>
      </c>
      <c r="W30" s="6" t="s">
        <v>336</v>
      </c>
      <c r="X30" s="6" t="s">
        <v>337</v>
      </c>
      <c r="Y30" s="6" t="s">
        <v>45</v>
      </c>
      <c r="Z30" s="6" t="s">
        <v>212</v>
      </c>
      <c r="AA30" s="6" t="s">
        <v>45</v>
      </c>
      <c r="AB30" s="6" t="s">
        <v>338</v>
      </c>
      <c r="AC30" s="6" t="s">
        <v>182</v>
      </c>
      <c r="AD30" s="6" t="s">
        <v>45</v>
      </c>
      <c r="AE30" s="6">
        <f>L30+M30+N30+O30+P30+Q30+R30+S30+T30+V30+W30+X30+Z30+AB30+AC30</f>
        <v>762.92</v>
      </c>
      <c r="AF30" s="7">
        <f t="shared" si="4"/>
        <v>50.8613333333333</v>
      </c>
      <c r="AG30" s="7">
        <f t="shared" si="5"/>
        <v>10.1722666666667</v>
      </c>
      <c r="AH30" s="7">
        <f t="shared" si="6"/>
        <v>73.5130666666667</v>
      </c>
      <c r="AI30" s="6">
        <v>27</v>
      </c>
    </row>
    <row r="31" spans="1:35">
      <c r="A31" s="6" t="s">
        <v>339</v>
      </c>
      <c r="B31" s="6" t="s">
        <v>340</v>
      </c>
      <c r="C31" s="6" t="s">
        <v>218</v>
      </c>
      <c r="D31" s="6" t="s">
        <v>224</v>
      </c>
      <c r="E31" s="6" t="s">
        <v>159</v>
      </c>
      <c r="F31" s="6" t="s">
        <v>341</v>
      </c>
      <c r="G31" s="6" t="s">
        <v>342</v>
      </c>
      <c r="H31" s="6" t="s">
        <v>343</v>
      </c>
      <c r="I31" s="6">
        <f t="shared" si="0"/>
        <v>419.7</v>
      </c>
      <c r="J31" s="7">
        <f>I31/6</f>
        <v>69.95</v>
      </c>
      <c r="K31" s="7">
        <f t="shared" si="2"/>
        <v>55.96</v>
      </c>
      <c r="L31" s="6" t="s">
        <v>153</v>
      </c>
      <c r="M31" s="6" t="s">
        <v>153</v>
      </c>
      <c r="N31" s="6" t="s">
        <v>45</v>
      </c>
      <c r="O31" s="6" t="s">
        <v>236</v>
      </c>
      <c r="P31" s="6" t="s">
        <v>72</v>
      </c>
      <c r="Q31" s="6" t="s">
        <v>172</v>
      </c>
      <c r="R31" s="6" t="s">
        <v>172</v>
      </c>
      <c r="S31" s="6" t="s">
        <v>191</v>
      </c>
      <c r="T31" s="6" t="s">
        <v>45</v>
      </c>
      <c r="U31" s="6" t="s">
        <v>266</v>
      </c>
      <c r="V31" s="6" t="s">
        <v>45</v>
      </c>
      <c r="W31" s="6" t="s">
        <v>265</v>
      </c>
      <c r="X31" s="6" t="s">
        <v>344</v>
      </c>
      <c r="Y31" s="6">
        <v>88.08</v>
      </c>
      <c r="Z31" s="6" t="s">
        <v>45</v>
      </c>
      <c r="AA31" s="6" t="s">
        <v>345</v>
      </c>
      <c r="AB31" s="6" t="s">
        <v>346</v>
      </c>
      <c r="AC31" s="6" t="s">
        <v>347</v>
      </c>
      <c r="AD31" s="6" t="s">
        <v>348</v>
      </c>
      <c r="AE31" s="6">
        <f>L31+M31+O31+P31+Q31+R31+S31+U31+W31+X31+Y31+AA31+AB31+AC31+AD31</f>
        <v>1167.88</v>
      </c>
      <c r="AF31" s="7">
        <f t="shared" si="4"/>
        <v>77.8586666666667</v>
      </c>
      <c r="AG31" s="7">
        <f t="shared" si="5"/>
        <v>15.5717333333333</v>
      </c>
      <c r="AH31" s="7">
        <f t="shared" si="6"/>
        <v>71.5317333333333</v>
      </c>
      <c r="AI31" s="6">
        <v>28</v>
      </c>
    </row>
    <row r="32" spans="1:35">
      <c r="A32" s="6" t="s">
        <v>349</v>
      </c>
      <c r="B32" s="6" t="s">
        <v>350</v>
      </c>
      <c r="C32" s="6" t="s">
        <v>351</v>
      </c>
      <c r="D32" s="6" t="s">
        <v>106</v>
      </c>
      <c r="E32" s="6" t="s">
        <v>182</v>
      </c>
      <c r="F32" s="6" t="s">
        <v>352</v>
      </c>
      <c r="G32" s="6" t="s">
        <v>353</v>
      </c>
      <c r="H32" s="6" t="s">
        <v>174</v>
      </c>
      <c r="I32" s="6">
        <f t="shared" si="0"/>
        <v>387.9</v>
      </c>
      <c r="J32" s="7">
        <f>I32/6</f>
        <v>64.65</v>
      </c>
      <c r="K32" s="7">
        <f t="shared" si="2"/>
        <v>51.72</v>
      </c>
      <c r="L32" s="6" t="s">
        <v>172</v>
      </c>
      <c r="M32" s="6" t="s">
        <v>172</v>
      </c>
      <c r="N32" s="6" t="s">
        <v>45</v>
      </c>
      <c r="O32" s="6" t="s">
        <v>107</v>
      </c>
      <c r="P32" s="6" t="s">
        <v>44</v>
      </c>
      <c r="Q32" s="6" t="s">
        <v>182</v>
      </c>
      <c r="R32" s="6" t="s">
        <v>182</v>
      </c>
      <c r="S32" s="6" t="s">
        <v>103</v>
      </c>
      <c r="T32" s="6" t="s">
        <v>45</v>
      </c>
      <c r="U32" s="6" t="s">
        <v>182</v>
      </c>
      <c r="V32" s="6" t="s">
        <v>45</v>
      </c>
      <c r="W32" s="6" t="s">
        <v>354</v>
      </c>
      <c r="X32" s="6" t="s">
        <v>75</v>
      </c>
      <c r="Y32" s="6" t="s">
        <v>355</v>
      </c>
      <c r="Z32" s="6" t="s">
        <v>45</v>
      </c>
      <c r="AA32" s="6" t="s">
        <v>159</v>
      </c>
      <c r="AB32" s="6" t="s">
        <v>356</v>
      </c>
      <c r="AC32" s="6" t="s">
        <v>357</v>
      </c>
      <c r="AD32" s="6" t="s">
        <v>358</v>
      </c>
      <c r="AE32" s="6">
        <f>L32+M32+O32+P32+Q32+R32+S32+U32+W32+X32+Y32+AA32+AB32+AC32+AD32</f>
        <v>866.88</v>
      </c>
      <c r="AF32" s="7">
        <f t="shared" si="4"/>
        <v>57.792</v>
      </c>
      <c r="AG32" s="7">
        <f t="shared" si="5"/>
        <v>11.5584</v>
      </c>
      <c r="AH32" s="7">
        <f t="shared" si="6"/>
        <v>63.2784</v>
      </c>
      <c r="AI32" s="6">
        <v>29</v>
      </c>
    </row>
    <row r="35" spans="9:9">
      <c r="I35" s="6"/>
    </row>
  </sheetData>
  <sortState ref="A1:AI35">
    <sortCondition ref="AH1:AH35" descending="1"/>
  </sortState>
  <mergeCells count="3">
    <mergeCell ref="A1:AI1"/>
    <mergeCell ref="C2:K2"/>
    <mergeCell ref="L2:AG2"/>
  </mergeCells>
  <pageMargins left="0.75" right="1.02083333333333" top="1" bottom="1" header="0.5" footer="0.5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xiqu</dc:creator>
  <cp:lastModifiedBy>Ray</cp:lastModifiedBy>
  <dcterms:created xsi:type="dcterms:W3CDTF">2021-09-08T05:52:00Z</dcterms:created>
  <dcterms:modified xsi:type="dcterms:W3CDTF">2022-09-10T10:42:35Z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C7AE698431144770A158AC883B5269BB</vt:lpwstr>
  </property>
  <property fmtid="{D5CDD505-2E9C-101B-9397-08002B2CF9AE}" pid="3" name="KSOProductBuildVer">
    <vt:lpwstr>2052-11.1.0.12019</vt:lpwstr>
  </property>
</Properties>
</file>